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Jugend A" sheetId="1" r:id="rId1"/>
    <sheet name="Jugend B" sheetId="2" r:id="rId2"/>
    <sheet name="Einzelergebnisse Jugend A" sheetId="3" r:id="rId3"/>
    <sheet name="Einzelergebnisse Jugend B" sheetId="4" r:id="rId4"/>
    <sheet name="Junioren" sheetId="5" r:id="rId5"/>
    <sheet name="Einzelergebnisse Junioren" sheetId="6" r:id="rId6"/>
  </sheets>
  <definedNames/>
  <calcPr calcMode="manual" fullCalcOnLoad="1"/>
</workbook>
</file>

<file path=xl/sharedStrings.xml><?xml version="1.0" encoding="utf-8"?>
<sst xmlns="http://schemas.openxmlformats.org/spreadsheetml/2006/main" count="223" uniqueCount="67">
  <si>
    <t>Name</t>
  </si>
  <si>
    <t>Vorname</t>
  </si>
  <si>
    <t>Verein</t>
  </si>
  <si>
    <t>1. Start</t>
  </si>
  <si>
    <t>Pl.</t>
  </si>
  <si>
    <t>Zw.-R.</t>
  </si>
  <si>
    <t>Finale</t>
  </si>
  <si>
    <t>Gesamt</t>
  </si>
  <si>
    <t>Schnitt</t>
  </si>
  <si>
    <t>BSV Cosmos</t>
  </si>
  <si>
    <t>BV Gettorf</t>
  </si>
  <si>
    <t>Männlich A</t>
  </si>
  <si>
    <t>Pins</t>
  </si>
  <si>
    <t>Männlich B</t>
  </si>
  <si>
    <t>Weiblich B</t>
  </si>
  <si>
    <t>Jansen</t>
  </si>
  <si>
    <t>Leif</t>
  </si>
  <si>
    <t>Patrick</t>
  </si>
  <si>
    <t>Göde</t>
  </si>
  <si>
    <t>Marten</t>
  </si>
  <si>
    <t>Finkenstein</t>
  </si>
  <si>
    <t>EDV Nr.</t>
  </si>
  <si>
    <t>Sp</t>
  </si>
  <si>
    <t>SP</t>
  </si>
  <si>
    <t>1.Spiel</t>
  </si>
  <si>
    <t>2.Spiel</t>
  </si>
  <si>
    <t>3.Spiel</t>
  </si>
  <si>
    <t>3er Serie</t>
  </si>
  <si>
    <t>4.Spiel</t>
  </si>
  <si>
    <t>5.Spiel</t>
  </si>
  <si>
    <t>6.Spiel</t>
  </si>
  <si>
    <t>7.Spiel</t>
  </si>
  <si>
    <t>8.Spiel</t>
  </si>
  <si>
    <t>9.Spiel</t>
  </si>
  <si>
    <t>10.Spiel</t>
  </si>
  <si>
    <t>11.Spiel</t>
  </si>
  <si>
    <t>12.Spiel</t>
  </si>
  <si>
    <t>6erSerie</t>
  </si>
  <si>
    <t>Spiele</t>
  </si>
  <si>
    <t>Bohnsack</t>
  </si>
  <si>
    <t>Malte</t>
  </si>
  <si>
    <t>Einzelergebnisse</t>
  </si>
  <si>
    <t>männlich A</t>
  </si>
  <si>
    <t>SCHLESWIG-HOLSTEINISCHER BOWLING-VERBAND e.V.</t>
  </si>
  <si>
    <t>BV Harksheide</t>
  </si>
  <si>
    <t>Jöhnk</t>
  </si>
  <si>
    <t>SFC Ottendorf</t>
  </si>
  <si>
    <t>Andreas</t>
  </si>
  <si>
    <t>Münster</t>
  </si>
  <si>
    <t>Laura</t>
  </si>
  <si>
    <t>Buß</t>
  </si>
  <si>
    <t>Janik</t>
  </si>
  <si>
    <t>Benedikt</t>
  </si>
  <si>
    <t>Geroschan</t>
  </si>
  <si>
    <t>Junioren männlich</t>
  </si>
  <si>
    <t>Monsky</t>
  </si>
  <si>
    <t>Florian</t>
  </si>
  <si>
    <t>Hamann</t>
  </si>
  <si>
    <t>Fynn</t>
  </si>
  <si>
    <t>Araghi</t>
  </si>
  <si>
    <t>Matien</t>
  </si>
  <si>
    <t>Finn</t>
  </si>
  <si>
    <t>Holstein</t>
  </si>
  <si>
    <t>Hagge</t>
  </si>
  <si>
    <t>Mike</t>
  </si>
  <si>
    <t>Kuptz</t>
  </si>
  <si>
    <t>Anton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</si>
</sst>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0.0"/>
    <numFmt numFmtId="169" formatCode="0.0000"/>
    <numFmt numFmtId="170" formatCode="0.000"/>
    <numFmt numFmtId="171" formatCode="0.000000"/>
    <numFmt numFmtId="172" formatCode="0.00000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_-* #,##0.0\ _€_-;\-* #,##0.0\ _€_-;_-* &quot;-&quot;??\ _€_-;_-@_-"/>
    <numFmt numFmtId="176" formatCode="_-* #,##0\ _€_-;\-* #,##0\ _€_-;_-* &quot;-&quot;??\ _€_-;_-@_-"/>
    <numFmt numFmtId="177" formatCode="0.0000000"/>
    <numFmt numFmtId="178" formatCode="0.00000000"/>
    <numFmt numFmtId="179" formatCode="0.0000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0">
    <font>
      <sz val="10"/>
      <name val="Arial"/>
      <family val="0"/>
    </font>
    <font>
      <sz val="12"/>
      <name val="Helvetica 55 Roman"/>
      <family val="0"/>
    </font>
    <font>
      <sz val="9"/>
      <name val="Helvetica 55 Roman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Helvetica 55 Roman"/>
      <family val="0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Helvetica 55 Roman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Helvetica 55 Roman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rgb="FF0000FF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10" xfId="51" applyFont="1" applyBorder="1">
      <alignment/>
      <protection/>
    </xf>
    <xf numFmtId="0" fontId="2" fillId="33" borderId="10" xfId="51" applyFont="1" applyFill="1" applyBorder="1">
      <alignment/>
      <protection/>
    </xf>
    <xf numFmtId="0" fontId="2" fillId="0" borderId="10" xfId="51" applyFont="1" applyBorder="1" applyAlignment="1">
      <alignment horizontal="center"/>
      <protection/>
    </xf>
    <xf numFmtId="0" fontId="2" fillId="33" borderId="10" xfId="51" applyFont="1" applyFill="1" applyBorder="1" applyAlignment="1">
      <alignment horizontal="center"/>
      <protection/>
    </xf>
    <xf numFmtId="0" fontId="2" fillId="0" borderId="11" xfId="51" applyFont="1" applyBorder="1">
      <alignment/>
      <protection/>
    </xf>
    <xf numFmtId="0" fontId="2" fillId="0" borderId="12" xfId="51" applyFont="1" applyBorder="1">
      <alignment/>
      <protection/>
    </xf>
    <xf numFmtId="0" fontId="2" fillId="0" borderId="13" xfId="51" applyFont="1" applyBorder="1">
      <alignment/>
      <protection/>
    </xf>
    <xf numFmtId="0" fontId="2" fillId="0" borderId="14" xfId="51" applyFont="1" applyBorder="1" applyAlignment="1">
      <alignment horizontal="center"/>
      <protection/>
    </xf>
    <xf numFmtId="0" fontId="2" fillId="0" borderId="15" xfId="5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2" fillId="0" borderId="16" xfId="51" applyFont="1" applyBorder="1" applyAlignment="1">
      <alignment horizontal="center"/>
      <protection/>
    </xf>
    <xf numFmtId="0" fontId="2" fillId="0" borderId="17" xfId="51" applyFont="1" applyBorder="1">
      <alignment/>
      <protection/>
    </xf>
    <xf numFmtId="0" fontId="2" fillId="0" borderId="18" xfId="51" applyFont="1" applyBorder="1">
      <alignment/>
      <protection/>
    </xf>
    <xf numFmtId="0" fontId="2" fillId="0" borderId="19" xfId="51" applyFont="1" applyBorder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horizontal="center"/>
      <protection/>
    </xf>
    <xf numFmtId="0" fontId="1" fillId="0" borderId="0" xfId="5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0" borderId="0" xfId="51" applyFont="1" applyBorder="1" applyAlignment="1">
      <alignment horizontal="center"/>
      <protection/>
    </xf>
    <xf numFmtId="0" fontId="2" fillId="0" borderId="18" xfId="51" applyFont="1" applyBorder="1" applyAlignment="1">
      <alignment horizontal="center"/>
      <protection/>
    </xf>
    <xf numFmtId="2" fontId="2" fillId="0" borderId="14" xfId="51" applyNumberFormat="1" applyFont="1" applyBorder="1" applyAlignment="1">
      <alignment horizontal="center"/>
      <protection/>
    </xf>
    <xf numFmtId="0" fontId="2" fillId="0" borderId="12" xfId="51" applyFont="1" applyBorder="1" applyAlignment="1">
      <alignment horizontal="center"/>
      <protection/>
    </xf>
    <xf numFmtId="0" fontId="1" fillId="0" borderId="0" xfId="5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8" xfId="5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2" fillId="0" borderId="12" xfId="51" applyFont="1" applyFill="1" applyBorder="1">
      <alignment/>
      <protection/>
    </xf>
    <xf numFmtId="0" fontId="2" fillId="0" borderId="12" xfId="51" applyFont="1" applyFill="1" applyBorder="1" applyAlignment="1">
      <alignment horizontal="center"/>
      <protection/>
    </xf>
    <xf numFmtId="0" fontId="2" fillId="0" borderId="15" xfId="51" applyFont="1" applyFill="1" applyBorder="1" applyAlignment="1">
      <alignment horizontal="center"/>
      <protection/>
    </xf>
    <xf numFmtId="2" fontId="2" fillId="0" borderId="14" xfId="51" applyNumberFormat="1" applyFont="1" applyFill="1" applyBorder="1" applyAlignment="1">
      <alignment horizontal="center"/>
      <protection/>
    </xf>
    <xf numFmtId="0" fontId="2" fillId="0" borderId="16" xfId="51" applyFont="1" applyFill="1" applyBorder="1" applyAlignment="1">
      <alignment horizontal="center"/>
      <protection/>
    </xf>
    <xf numFmtId="2" fontId="46" fillId="0" borderId="14" xfId="51" applyNumberFormat="1" applyFont="1" applyBorder="1" applyAlignment="1">
      <alignment horizontal="center"/>
      <protection/>
    </xf>
    <xf numFmtId="0" fontId="2" fillId="0" borderId="14" xfId="51" applyNumberFormat="1" applyFont="1" applyBorder="1" applyAlignment="1">
      <alignment horizontal="center"/>
      <protection/>
    </xf>
    <xf numFmtId="0" fontId="2" fillId="0" borderId="14" xfId="51" applyNumberFormat="1" applyFont="1" applyFill="1" applyBorder="1" applyAlignment="1">
      <alignment horizontal="center"/>
      <protection/>
    </xf>
    <xf numFmtId="0" fontId="46" fillId="0" borderId="14" xfId="51" applyNumberFormat="1" applyFont="1" applyFill="1" applyBorder="1" applyAlignment="1">
      <alignment horizontal="center"/>
      <protection/>
    </xf>
    <xf numFmtId="0" fontId="46" fillId="0" borderId="14" xfId="51" applyNumberFormat="1" applyFont="1" applyBorder="1" applyAlignment="1">
      <alignment horizontal="center"/>
      <protection/>
    </xf>
    <xf numFmtId="0" fontId="2" fillId="0" borderId="14" xfId="51" applyNumberFormat="1" applyFont="1" applyBorder="1" applyAlignment="1">
      <alignment horizontal="left"/>
      <protection/>
    </xf>
    <xf numFmtId="0" fontId="2" fillId="35" borderId="14" xfId="51" applyNumberFormat="1" applyFont="1" applyFill="1" applyBorder="1" applyAlignment="1">
      <alignment horizontal="center"/>
      <protection/>
    </xf>
    <xf numFmtId="0" fontId="2" fillId="0" borderId="14" xfId="46" applyNumberFormat="1" applyFont="1" applyBorder="1" applyAlignment="1">
      <alignment horizontal="center"/>
    </xf>
    <xf numFmtId="0" fontId="46" fillId="0" borderId="14" xfId="51" applyNumberFormat="1" applyFont="1" applyBorder="1" applyAlignment="1">
      <alignment horizontal="left"/>
      <protection/>
    </xf>
    <xf numFmtId="0" fontId="46" fillId="35" borderId="14" xfId="51" applyNumberFormat="1" applyFont="1" applyFill="1" applyBorder="1" applyAlignment="1">
      <alignment horizontal="center"/>
      <protection/>
    </xf>
    <xf numFmtId="0" fontId="46" fillId="0" borderId="14" xfId="51" applyNumberFormat="1" applyFont="1" applyFill="1" applyBorder="1" applyAlignment="1">
      <alignment horizontal="left"/>
      <protection/>
    </xf>
    <xf numFmtId="0" fontId="2" fillId="0" borderId="14" xfId="0" applyFont="1" applyBorder="1" applyAlignment="1">
      <alignment/>
    </xf>
    <xf numFmtId="0" fontId="47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21" xfId="51" applyFont="1" applyBorder="1">
      <alignment/>
      <protection/>
    </xf>
    <xf numFmtId="0" fontId="2" fillId="0" borderId="17" xfId="51" applyFont="1" applyFill="1" applyBorder="1">
      <alignment/>
      <protection/>
    </xf>
    <xf numFmtId="0" fontId="2" fillId="0" borderId="18" xfId="51" applyFont="1" applyFill="1" applyBorder="1" applyAlignment="1">
      <alignment horizontal="center"/>
      <protection/>
    </xf>
    <xf numFmtId="0" fontId="2" fillId="0" borderId="19" xfId="51" applyFont="1" applyFill="1" applyBorder="1">
      <alignment/>
      <protection/>
    </xf>
    <xf numFmtId="176" fontId="2" fillId="0" borderId="14" xfId="46" applyNumberFormat="1" applyFont="1" applyFill="1" applyBorder="1" applyAlignment="1">
      <alignment horizontal="center"/>
    </xf>
    <xf numFmtId="176" fontId="2" fillId="0" borderId="22" xfId="46" applyNumberFormat="1" applyFont="1" applyFill="1" applyBorder="1" applyAlignment="1">
      <alignment horizontal="center"/>
    </xf>
    <xf numFmtId="176" fontId="2" fillId="0" borderId="15" xfId="46" applyNumberFormat="1" applyFont="1" applyFill="1" applyBorder="1" applyAlignment="1">
      <alignment horizontal="center"/>
    </xf>
    <xf numFmtId="176" fontId="2" fillId="33" borderId="0" xfId="46" applyNumberFormat="1" applyFont="1" applyFill="1" applyAlignment="1">
      <alignment horizontal="center"/>
    </xf>
    <xf numFmtId="176" fontId="2" fillId="0" borderId="16" xfId="46" applyNumberFormat="1" applyFont="1" applyFill="1" applyBorder="1" applyAlignment="1">
      <alignment horizontal="center"/>
    </xf>
    <xf numFmtId="176" fontId="2" fillId="0" borderId="14" xfId="46" applyNumberFormat="1" applyFont="1" applyBorder="1" applyAlignment="1">
      <alignment horizontal="center"/>
    </xf>
    <xf numFmtId="176" fontId="2" fillId="0" borderId="22" xfId="46" applyNumberFormat="1" applyFont="1" applyBorder="1" applyAlignment="1">
      <alignment horizontal="center"/>
    </xf>
    <xf numFmtId="176" fontId="2" fillId="0" borderId="15" xfId="46" applyNumberFormat="1" applyFont="1" applyBorder="1" applyAlignment="1">
      <alignment horizontal="center"/>
    </xf>
    <xf numFmtId="176" fontId="2" fillId="0" borderId="16" xfId="46" applyNumberFormat="1" applyFont="1" applyBorder="1" applyAlignment="1">
      <alignment horizontal="center"/>
    </xf>
    <xf numFmtId="176" fontId="2" fillId="0" borderId="23" xfId="46" applyNumberFormat="1" applyFont="1" applyBorder="1" applyAlignment="1">
      <alignment horizontal="center"/>
    </xf>
    <xf numFmtId="176" fontId="2" fillId="33" borderId="18" xfId="46" applyNumberFormat="1" applyFont="1" applyFill="1" applyBorder="1" applyAlignment="1">
      <alignment horizontal="center"/>
    </xf>
    <xf numFmtId="176" fontId="2" fillId="33" borderId="12" xfId="46" applyNumberFormat="1" applyFont="1" applyFill="1" applyBorder="1" applyAlignment="1">
      <alignment horizontal="center"/>
    </xf>
    <xf numFmtId="176" fontId="46" fillId="0" borderId="14" xfId="46" applyNumberFormat="1" applyFont="1" applyBorder="1" applyAlignment="1">
      <alignment horizontal="center"/>
    </xf>
    <xf numFmtId="176" fontId="2" fillId="35" borderId="14" xfId="46" applyNumberFormat="1" applyFont="1" applyFill="1" applyBorder="1" applyAlignment="1">
      <alignment horizontal="center"/>
    </xf>
    <xf numFmtId="176" fontId="0" fillId="0" borderId="14" xfId="46" applyNumberFormat="1" applyFont="1" applyBorder="1" applyAlignment="1">
      <alignment horizontal="center"/>
    </xf>
    <xf numFmtId="176" fontId="46" fillId="35" borderId="14" xfId="46" applyNumberFormat="1" applyFont="1" applyFill="1" applyBorder="1" applyAlignment="1">
      <alignment horizontal="center"/>
    </xf>
    <xf numFmtId="176" fontId="48" fillId="0" borderId="14" xfId="46" applyNumberFormat="1" applyFont="1" applyBorder="1" applyAlignment="1">
      <alignment horizontal="center"/>
    </xf>
    <xf numFmtId="176" fontId="46" fillId="0" borderId="14" xfId="46" applyNumberFormat="1" applyFont="1" applyFill="1" applyBorder="1" applyAlignment="1">
      <alignment horizontal="center"/>
    </xf>
    <xf numFmtId="176" fontId="4" fillId="0" borderId="14" xfId="46" applyNumberFormat="1" applyFont="1" applyBorder="1" applyAlignment="1">
      <alignment horizontal="center"/>
    </xf>
    <xf numFmtId="176" fontId="47" fillId="0" borderId="14" xfId="46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46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76" fontId="4" fillId="0" borderId="0" xfId="46" applyNumberFormat="1" applyFont="1" applyBorder="1" applyAlignment="1">
      <alignment/>
    </xf>
    <xf numFmtId="0" fontId="0" fillId="35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46" applyNumberFormat="1" applyFont="1" applyBorder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2" fillId="0" borderId="13" xfId="51" applyFont="1" applyFill="1" applyBorder="1">
      <alignment/>
      <protection/>
    </xf>
    <xf numFmtId="0" fontId="2" fillId="33" borderId="12" xfId="51" applyFont="1" applyFill="1" applyBorder="1">
      <alignment/>
      <protection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5" fillId="0" borderId="24" xfId="51" applyFont="1" applyBorder="1" applyAlignment="1">
      <alignment horizontal="left"/>
      <protection/>
    </xf>
    <xf numFmtId="0" fontId="5" fillId="34" borderId="0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7" xfId="51" applyFont="1" applyBorder="1" applyAlignment="1">
      <alignment horizontal="left"/>
      <protection/>
    </xf>
    <xf numFmtId="0" fontId="5" fillId="0" borderId="18" xfId="51" applyFont="1" applyBorder="1" applyAlignment="1">
      <alignment horizontal="left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>
      <alignment horizontal="center"/>
      <protection/>
    </xf>
    <xf numFmtId="0" fontId="2" fillId="35" borderId="0" xfId="51" applyFont="1" applyFill="1" applyBorder="1">
      <alignment/>
      <protection/>
    </xf>
    <xf numFmtId="0" fontId="2" fillId="35" borderId="0" xfId="51" applyFont="1" applyFill="1" applyBorder="1" applyAlignment="1">
      <alignment horizontal="center"/>
      <protection/>
    </xf>
    <xf numFmtId="0" fontId="0" fillId="35" borderId="0" xfId="0" applyFill="1" applyBorder="1" applyAlignment="1">
      <alignment/>
    </xf>
    <xf numFmtId="176" fontId="2" fillId="35" borderId="0" xfId="46" applyNumberFormat="1" applyFont="1" applyFill="1" applyBorder="1" applyAlignment="1">
      <alignment horizontal="center"/>
    </xf>
    <xf numFmtId="2" fontId="2" fillId="35" borderId="0" xfId="51" applyNumberFormat="1" applyFont="1" applyFill="1" applyBorder="1" applyAlignment="1">
      <alignment horizontal="center"/>
      <protection/>
    </xf>
    <xf numFmtId="0" fontId="49" fillId="0" borderId="0" xfId="0" applyFont="1" applyAlignment="1">
      <alignment horizontal="center" readingOrder="1"/>
    </xf>
    <xf numFmtId="0" fontId="1" fillId="35" borderId="0" xfId="51" applyFont="1" applyFill="1" applyBorder="1">
      <alignment/>
      <protection/>
    </xf>
    <xf numFmtId="176" fontId="1" fillId="35" borderId="0" xfId="46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176" fontId="2" fillId="33" borderId="25" xfId="46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5" fillId="35" borderId="0" xfId="51" applyFont="1" applyFill="1" applyBorder="1" applyAlignment="1">
      <alignment horizontal="left"/>
      <protection/>
    </xf>
    <xf numFmtId="0" fontId="5" fillId="35" borderId="0" xfId="0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5" fillId="0" borderId="0" xfId="51" applyNumberFormat="1" applyFont="1" applyBorder="1" applyAlignment="1">
      <alignment horizontal="left"/>
      <protection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66675</xdr:rowOff>
    </xdr:from>
    <xdr:to>
      <xdr:col>1</xdr:col>
      <xdr:colOff>742950</xdr:colOff>
      <xdr:row>6</xdr:row>
      <xdr:rowOff>57150</xdr:rowOff>
    </xdr:to>
    <xdr:pic>
      <xdr:nvPicPr>
        <xdr:cNvPr id="1" name="Picture 1" descr="SHB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286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57150</xdr:rowOff>
    </xdr:from>
    <xdr:to>
      <xdr:col>1</xdr:col>
      <xdr:colOff>723900</xdr:colOff>
      <xdr:row>6</xdr:row>
      <xdr:rowOff>133350</xdr:rowOff>
    </xdr:to>
    <xdr:pic>
      <xdr:nvPicPr>
        <xdr:cNvPr id="1" name="Picture 1" descr="SHB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19075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66675</xdr:rowOff>
    </xdr:from>
    <xdr:to>
      <xdr:col>1</xdr:col>
      <xdr:colOff>742950</xdr:colOff>
      <xdr:row>6</xdr:row>
      <xdr:rowOff>57150</xdr:rowOff>
    </xdr:to>
    <xdr:pic>
      <xdr:nvPicPr>
        <xdr:cNvPr id="1" name="Picture 1" descr="SHB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286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F36" sqref="F36"/>
    </sheetView>
  </sheetViews>
  <sheetFormatPr defaultColWidth="11.421875" defaultRowHeight="12.75"/>
  <cols>
    <col min="3" max="3" width="7.140625" style="50" bestFit="1" customWidth="1"/>
    <col min="4" max="4" width="12.7109375" style="0" bestFit="1" customWidth="1"/>
    <col min="5" max="5" width="2.7109375" style="0" customWidth="1"/>
    <col min="6" max="6" width="9.421875" style="0" customWidth="1"/>
    <col min="7" max="7" width="7.7109375" style="0" customWidth="1"/>
    <col min="8" max="8" width="5.7109375" style="0" customWidth="1"/>
    <col min="9" max="9" width="2.7109375" style="0" customWidth="1"/>
    <col min="10" max="11" width="7.7109375" style="0" customWidth="1"/>
    <col min="12" max="12" width="5.7109375" style="0" customWidth="1"/>
    <col min="13" max="13" width="2.7109375" style="0" customWidth="1"/>
    <col min="14" max="16" width="7.7109375" style="0" customWidth="1"/>
    <col min="17" max="17" width="5.7109375" style="0" customWidth="1"/>
    <col min="18" max="19" width="7.7109375" style="0" customWidth="1"/>
  </cols>
  <sheetData>
    <row r="1" spans="1:19" ht="12.75">
      <c r="A1" s="10"/>
      <c r="B1" s="10"/>
      <c r="C1" s="45"/>
      <c r="D1" s="10"/>
      <c r="E1" s="119"/>
      <c r="F1" s="45"/>
      <c r="G1" s="45"/>
      <c r="H1" s="45"/>
      <c r="I1" s="120"/>
      <c r="J1" s="45"/>
      <c r="K1" s="45"/>
      <c r="L1" s="45"/>
      <c r="M1" s="120"/>
      <c r="N1" s="45"/>
      <c r="O1" s="45"/>
      <c r="P1" s="45"/>
      <c r="Q1" s="45"/>
      <c r="R1" s="45"/>
      <c r="S1" s="45"/>
    </row>
    <row r="2" spans="1:19" s="123" customFormat="1" ht="12.75">
      <c r="A2" s="121"/>
      <c r="B2" s="121"/>
      <c r="C2" s="122"/>
      <c r="D2" s="121"/>
      <c r="E2" s="121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="140" customFormat="1" ht="13.5" customHeight="1"/>
    <row r="4" spans="1:19" s="123" customFormat="1" ht="12.75">
      <c r="A4" s="121"/>
      <c r="B4" s="121"/>
      <c r="C4" s="122"/>
      <c r="D4" s="121"/>
      <c r="E4" s="121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2"/>
      <c r="R4" s="125"/>
      <c r="S4" s="125"/>
    </row>
    <row r="5" spans="1:19" s="123" customFormat="1" ht="19.5">
      <c r="A5" s="121"/>
      <c r="B5" s="121"/>
      <c r="C5" s="122"/>
      <c r="D5" s="127"/>
      <c r="E5" s="127"/>
      <c r="F5" s="128"/>
      <c r="G5" s="128"/>
      <c r="H5" s="126" t="s">
        <v>43</v>
      </c>
      <c r="I5" s="128"/>
      <c r="J5" s="128"/>
      <c r="K5" s="128"/>
      <c r="L5" s="128"/>
      <c r="M5" s="128"/>
      <c r="N5" s="128"/>
      <c r="O5" s="124"/>
      <c r="P5" s="124"/>
      <c r="Q5" s="122"/>
      <c r="R5" s="125"/>
      <c r="S5" s="125"/>
    </row>
    <row r="6" spans="1:19" s="123" customFormat="1" ht="12.75">
      <c r="A6" s="121"/>
      <c r="B6" s="121"/>
      <c r="C6" s="122"/>
      <c r="D6" s="121"/>
      <c r="E6" s="121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2"/>
      <c r="R6" s="125"/>
      <c r="S6" s="125"/>
    </row>
    <row r="7" spans="1:19" s="123" customFormat="1" ht="12.75">
      <c r="A7" s="121"/>
      <c r="B7" s="121"/>
      <c r="C7" s="122"/>
      <c r="O7" s="124"/>
      <c r="P7" s="124"/>
      <c r="Q7" s="122"/>
      <c r="R7" s="125"/>
      <c r="S7" s="125"/>
    </row>
    <row r="8" spans="1:19" s="123" customFormat="1" ht="12.75">
      <c r="A8" s="121"/>
      <c r="B8" s="121"/>
      <c r="C8" s="122"/>
      <c r="D8" s="121"/>
      <c r="E8" s="121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2"/>
      <c r="R8" s="125"/>
      <c r="S8" s="125"/>
    </row>
    <row r="9" spans="1:19" s="123" customFormat="1" ht="12.75">
      <c r="A9" s="121"/>
      <c r="B9" s="121"/>
      <c r="C9" s="122"/>
      <c r="D9" s="121"/>
      <c r="E9" s="121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2"/>
      <c r="R9" s="125"/>
      <c r="S9" s="125"/>
    </row>
    <row r="10" spans="1:19" s="123" customFormat="1" ht="12.75">
      <c r="A10" s="121"/>
      <c r="B10" s="121"/>
      <c r="C10" s="122"/>
      <c r="D10" s="121"/>
      <c r="E10" s="121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2"/>
      <c r="R10" s="125"/>
      <c r="S10" s="122"/>
    </row>
    <row r="11" spans="1:19" ht="13.5" thickBot="1">
      <c r="A11" s="1" t="s">
        <v>0</v>
      </c>
      <c r="B11" s="1" t="s">
        <v>1</v>
      </c>
      <c r="C11" s="3" t="s">
        <v>21</v>
      </c>
      <c r="D11" s="1" t="s">
        <v>2</v>
      </c>
      <c r="E11" s="2" t="s">
        <v>22</v>
      </c>
      <c r="F11" s="3" t="s">
        <v>3</v>
      </c>
      <c r="G11" s="3" t="s">
        <v>12</v>
      </c>
      <c r="H11" s="3" t="s">
        <v>4</v>
      </c>
      <c r="I11" s="4"/>
      <c r="J11" s="3" t="s">
        <v>5</v>
      </c>
      <c r="K11" s="3" t="s">
        <v>12</v>
      </c>
      <c r="L11" s="3" t="s">
        <v>4</v>
      </c>
      <c r="M11" s="4"/>
      <c r="N11" s="3" t="s">
        <v>6</v>
      </c>
      <c r="O11" s="3" t="s">
        <v>12</v>
      </c>
      <c r="P11" s="3" t="s">
        <v>7</v>
      </c>
      <c r="Q11" s="3" t="s">
        <v>4</v>
      </c>
      <c r="R11" s="3" t="s">
        <v>8</v>
      </c>
      <c r="S11" s="3" t="s">
        <v>8</v>
      </c>
    </row>
    <row r="12" spans="1:19" s="113" customFormat="1" ht="12.75" customHeight="1" thickTop="1">
      <c r="A12" s="117" t="s">
        <v>42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ht="12.75">
      <c r="A13" s="55" t="s">
        <v>65</v>
      </c>
      <c r="B13" s="56" t="s">
        <v>66</v>
      </c>
      <c r="C13" s="57">
        <v>9791</v>
      </c>
      <c r="D13" s="109" t="s">
        <v>44</v>
      </c>
      <c r="E13" s="110">
        <v>12</v>
      </c>
      <c r="F13" s="79">
        <v>1048</v>
      </c>
      <c r="G13" s="80"/>
      <c r="H13" s="81"/>
      <c r="I13" s="90"/>
      <c r="J13" s="79"/>
      <c r="K13" s="80"/>
      <c r="L13" s="81"/>
      <c r="M13" s="90"/>
      <c r="N13" s="79">
        <v>1077</v>
      </c>
      <c r="O13" s="79"/>
      <c r="P13" s="79"/>
      <c r="Q13" s="58"/>
      <c r="R13" s="47">
        <f>+(F13+J13+N13)/E13</f>
        <v>177.08333333333334</v>
      </c>
      <c r="S13" s="59"/>
    </row>
    <row r="14" spans="1:19" ht="12.75">
      <c r="A14" s="76" t="s">
        <v>20</v>
      </c>
      <c r="B14" s="54" t="s">
        <v>19</v>
      </c>
      <c r="C14" s="77">
        <v>9172</v>
      </c>
      <c r="D14" s="78" t="s">
        <v>9</v>
      </c>
      <c r="E14" s="110">
        <v>12</v>
      </c>
      <c r="F14" s="79">
        <v>1112</v>
      </c>
      <c r="G14" s="80">
        <f>+F14+F13</f>
        <v>2160</v>
      </c>
      <c r="H14" s="83">
        <v>1</v>
      </c>
      <c r="I14" s="82"/>
      <c r="J14" s="79"/>
      <c r="K14" s="80"/>
      <c r="L14" s="83"/>
      <c r="M14" s="82"/>
      <c r="N14" s="79">
        <v>1121</v>
      </c>
      <c r="O14" s="80">
        <f>+N14+N13</f>
        <v>2198</v>
      </c>
      <c r="P14" s="79">
        <f>+G14+K14+O14</f>
        <v>4358</v>
      </c>
      <c r="Q14" s="60"/>
      <c r="R14" s="47">
        <f>+(F14+J14+N14)/E14</f>
        <v>186.08333333333334</v>
      </c>
      <c r="S14" s="47">
        <f>+P14/24</f>
        <v>181.58333333333334</v>
      </c>
    </row>
    <row r="15" spans="1:19" ht="12.75">
      <c r="A15" s="10"/>
      <c r="B15" s="10"/>
      <c r="C15" s="45"/>
      <c r="D15" s="75"/>
      <c r="E15" s="110"/>
      <c r="F15" s="84"/>
      <c r="G15" s="85"/>
      <c r="H15" s="86"/>
      <c r="I15" s="82"/>
      <c r="J15" s="84"/>
      <c r="K15" s="85"/>
      <c r="L15" s="86"/>
      <c r="M15" s="82"/>
      <c r="N15" s="84"/>
      <c r="O15" s="84"/>
      <c r="P15" s="84"/>
      <c r="Q15" s="9"/>
      <c r="R15" s="47"/>
      <c r="S15" s="47"/>
    </row>
    <row r="16" spans="1:19" ht="12.75">
      <c r="A16" s="12" t="s">
        <v>53</v>
      </c>
      <c r="B16" s="13" t="s">
        <v>52</v>
      </c>
      <c r="C16" s="46">
        <v>9780</v>
      </c>
      <c r="D16" s="14" t="s">
        <v>9</v>
      </c>
      <c r="E16" s="110">
        <v>12</v>
      </c>
      <c r="F16" s="84">
        <v>941</v>
      </c>
      <c r="G16" s="85">
        <f>+F16+F15</f>
        <v>941</v>
      </c>
      <c r="H16" s="87">
        <v>2</v>
      </c>
      <c r="I16" s="82"/>
      <c r="J16" s="84"/>
      <c r="K16" s="85"/>
      <c r="L16" s="87"/>
      <c r="M16" s="82"/>
      <c r="N16" s="84">
        <v>800</v>
      </c>
      <c r="O16" s="85">
        <f>+N16+N15</f>
        <v>800</v>
      </c>
      <c r="P16" s="84">
        <f>+G16+K16+O16</f>
        <v>1741</v>
      </c>
      <c r="Q16" s="11"/>
      <c r="R16" s="47">
        <f>+(F16+J16+N16)/E16</f>
        <v>145.08333333333334</v>
      </c>
      <c r="S16" s="47">
        <f>+P16/12</f>
        <v>145.08333333333334</v>
      </c>
    </row>
    <row r="17" spans="1:19" ht="15">
      <c r="A17" s="17"/>
      <c r="B17" s="17"/>
      <c r="C17" s="49"/>
      <c r="D17" s="17"/>
      <c r="E17" s="15"/>
      <c r="F17" s="16"/>
      <c r="G17" s="16"/>
      <c r="H17" s="16"/>
      <c r="I17" s="16"/>
      <c r="J17" s="16"/>
      <c r="K17" s="16"/>
      <c r="L17" s="16"/>
      <c r="M17" s="16"/>
      <c r="N17" s="17"/>
      <c r="O17" s="17"/>
      <c r="P17" s="17"/>
      <c r="Q17" s="17"/>
      <c r="R17" s="17"/>
      <c r="S17" s="17"/>
    </row>
    <row r="18" spans="1:19" ht="15">
      <c r="A18" s="17"/>
      <c r="B18" s="17"/>
      <c r="C18" s="49"/>
      <c r="D18" s="17"/>
      <c r="E18" s="15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17"/>
      <c r="Q18" s="17"/>
      <c r="R18" s="17"/>
      <c r="S18" s="17"/>
    </row>
    <row r="19" spans="1:19" ht="15">
      <c r="A19" s="17"/>
      <c r="B19" s="17"/>
      <c r="C19" s="49"/>
      <c r="D19" s="17"/>
      <c r="E19" s="15"/>
      <c r="F19" s="16"/>
      <c r="G19" s="16"/>
      <c r="H19" s="16"/>
      <c r="I19" s="16"/>
      <c r="J19" s="16"/>
      <c r="K19" s="16"/>
      <c r="L19" s="16"/>
      <c r="M19" s="16"/>
      <c r="N19" s="17"/>
      <c r="O19" s="17"/>
      <c r="P19" s="17"/>
      <c r="Q19" s="17"/>
      <c r="R19" s="17"/>
      <c r="S19" s="17"/>
    </row>
    <row r="20" spans="1:19" ht="15">
      <c r="A20" s="17"/>
      <c r="B20" s="17"/>
      <c r="C20" s="49"/>
      <c r="D20" s="17"/>
      <c r="E20" s="15"/>
      <c r="F20" s="16"/>
      <c r="G20" s="16"/>
      <c r="H20" s="16"/>
      <c r="I20" s="16"/>
      <c r="J20" s="16"/>
      <c r="K20" s="16"/>
      <c r="L20" s="16"/>
      <c r="M20" s="16"/>
      <c r="N20" s="17"/>
      <c r="O20" s="17"/>
      <c r="P20" s="17"/>
      <c r="Q20" s="17"/>
      <c r="R20" s="17"/>
      <c r="S20" s="17"/>
    </row>
    <row r="21" spans="1:19" ht="15">
      <c r="A21" s="17"/>
      <c r="B21" s="17"/>
      <c r="C21" s="49"/>
      <c r="D21" s="17"/>
      <c r="E21" s="15"/>
      <c r="F21" s="16"/>
      <c r="G21" s="16"/>
      <c r="H21" s="16"/>
      <c r="I21" s="16"/>
      <c r="J21" s="16"/>
      <c r="K21" s="16"/>
      <c r="L21" s="16"/>
      <c r="M21" s="16"/>
      <c r="N21" s="17"/>
      <c r="O21" s="17"/>
      <c r="P21" s="17"/>
      <c r="Q21" s="17"/>
      <c r="R21" s="17"/>
      <c r="S21" s="17"/>
    </row>
    <row r="22" spans="1:19" ht="15">
      <c r="A22" s="17"/>
      <c r="B22" s="17"/>
      <c r="C22" s="49"/>
      <c r="D22" s="17"/>
      <c r="E22" s="15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7"/>
      <c r="Q22" s="17"/>
      <c r="R22" s="17"/>
      <c r="S22" s="17"/>
    </row>
    <row r="23" spans="1:19" ht="15">
      <c r="A23" s="17"/>
      <c r="B23" s="17"/>
      <c r="C23" s="49"/>
      <c r="D23" s="17"/>
      <c r="E23" s="15"/>
      <c r="F23" s="16"/>
      <c r="G23" s="16"/>
      <c r="H23" s="16"/>
      <c r="I23" s="16"/>
      <c r="J23" s="16"/>
      <c r="K23" s="16"/>
      <c r="L23" s="16"/>
      <c r="M23" s="16"/>
      <c r="N23" s="17"/>
      <c r="O23" s="17"/>
      <c r="P23" s="17"/>
      <c r="Q23" s="17"/>
      <c r="R23" s="17"/>
      <c r="S23" s="17"/>
    </row>
    <row r="24" spans="1:19" ht="15">
      <c r="A24" s="17"/>
      <c r="B24" s="17"/>
      <c r="C24" s="49"/>
      <c r="D24" s="17"/>
      <c r="E24" s="15"/>
      <c r="F24" s="16"/>
      <c r="G24" s="16"/>
      <c r="H24" s="16"/>
      <c r="I24" s="16"/>
      <c r="J24" s="16"/>
      <c r="K24" s="16"/>
      <c r="L24" s="16"/>
      <c r="M24" s="16"/>
      <c r="N24" s="17"/>
      <c r="O24" s="17"/>
      <c r="P24" s="17"/>
      <c r="Q24" s="17"/>
      <c r="R24" s="17"/>
      <c r="S24" s="17"/>
    </row>
    <row r="25" spans="1:19" ht="15">
      <c r="A25" s="17"/>
      <c r="B25" s="17"/>
      <c r="C25" s="49"/>
      <c r="D25" s="17"/>
      <c r="E25" s="15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17"/>
      <c r="Q25" s="17"/>
      <c r="R25" s="17"/>
      <c r="S25" s="17"/>
    </row>
    <row r="26" spans="1:19" ht="15">
      <c r="A26" s="17"/>
      <c r="B26" s="17"/>
      <c r="C26" s="49"/>
      <c r="D26" s="17"/>
      <c r="E26" s="15"/>
      <c r="F26" s="16"/>
      <c r="G26" s="16"/>
      <c r="H26" s="16"/>
      <c r="I26" s="16"/>
      <c r="J26" s="16"/>
      <c r="K26" s="16"/>
      <c r="L26" s="16"/>
      <c r="M26" s="16"/>
      <c r="N26" s="17"/>
      <c r="O26" s="17"/>
      <c r="P26" s="17"/>
      <c r="Q26" s="17"/>
      <c r="R26" s="17"/>
      <c r="S26" s="17"/>
    </row>
    <row r="27" spans="1:19" ht="15">
      <c r="A27" s="17"/>
      <c r="B27" s="17"/>
      <c r="C27" s="49"/>
      <c r="D27" s="17"/>
      <c r="E27" s="15"/>
      <c r="F27" s="16"/>
      <c r="G27" s="16"/>
      <c r="H27" s="16"/>
      <c r="I27" s="16"/>
      <c r="J27" s="16"/>
      <c r="K27" s="16"/>
      <c r="L27" s="16"/>
      <c r="M27" s="16"/>
      <c r="N27" s="17"/>
      <c r="O27" s="17"/>
      <c r="P27" s="17"/>
      <c r="Q27" s="17"/>
      <c r="R27" s="17"/>
      <c r="S27" s="17"/>
    </row>
    <row r="28" spans="1:19" ht="15">
      <c r="A28" s="17"/>
      <c r="B28" s="17"/>
      <c r="C28" s="49"/>
      <c r="D28" s="17"/>
      <c r="E28" s="15"/>
      <c r="F28" s="16"/>
      <c r="G28" s="16"/>
      <c r="H28" s="16"/>
      <c r="I28" s="16"/>
      <c r="J28" s="16"/>
      <c r="K28" s="16"/>
      <c r="L28" s="16"/>
      <c r="M28" s="16"/>
      <c r="N28" s="17"/>
      <c r="O28" s="17"/>
      <c r="P28" s="17"/>
      <c r="Q28" s="17"/>
      <c r="R28" s="17"/>
      <c r="S28" s="17"/>
    </row>
    <row r="29" spans="1:19" ht="15">
      <c r="A29" s="17"/>
      <c r="B29" s="17"/>
      <c r="C29" s="49"/>
      <c r="D29" s="17"/>
      <c r="E29" s="15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7"/>
      <c r="Q29" s="17"/>
      <c r="R29" s="17"/>
      <c r="S29" s="17"/>
    </row>
    <row r="30" spans="1:19" ht="15">
      <c r="A30" s="17"/>
      <c r="B30" s="17"/>
      <c r="C30" s="49"/>
      <c r="D30" s="17"/>
      <c r="E30" s="15"/>
      <c r="F30" s="16"/>
      <c r="G30" s="16"/>
      <c r="H30" s="16"/>
      <c r="I30" s="16"/>
      <c r="J30" s="16"/>
      <c r="K30" s="16"/>
      <c r="L30" s="16"/>
      <c r="M30" s="16"/>
      <c r="N30" s="17"/>
      <c r="O30" s="17"/>
      <c r="P30" s="17"/>
      <c r="Q30" s="17"/>
      <c r="R30" s="17"/>
      <c r="S30" s="17"/>
    </row>
  </sheetData>
  <sheetProtection/>
  <mergeCells count="1">
    <mergeCell ref="A3:IV3"/>
  </mergeCells>
  <printOptions/>
  <pageMargins left="0.5" right="0.28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tabSelected="1" view="pageBreakPreview" zoomScale="60" zoomScalePageLayoutView="0" workbookViewId="0" topLeftCell="B1">
      <selection activeCell="F36" sqref="F36"/>
    </sheetView>
  </sheetViews>
  <sheetFormatPr defaultColWidth="11.421875" defaultRowHeight="12.75"/>
  <cols>
    <col min="1" max="2" width="11.421875" style="41" customWidth="1"/>
    <col min="3" max="3" width="7.140625" style="42" bestFit="1" customWidth="1"/>
    <col min="4" max="4" width="11.421875" style="41" customWidth="1"/>
    <col min="5" max="5" width="3.00390625" style="41" customWidth="1"/>
    <col min="6" max="8" width="7.7109375" style="42" customWidth="1"/>
    <col min="9" max="9" width="2.421875" style="42" customWidth="1"/>
    <col min="10" max="12" width="7.7109375" style="42" customWidth="1"/>
    <col min="13" max="13" width="2.421875" style="42" customWidth="1"/>
    <col min="14" max="16" width="7.7109375" style="42" customWidth="1"/>
    <col min="17" max="17" width="7.140625" style="42" customWidth="1"/>
    <col min="18" max="19" width="7.7109375" style="42" customWidth="1"/>
    <col min="20" max="21" width="11.421875" style="137" customWidth="1"/>
  </cols>
  <sheetData>
    <row r="1" spans="1:19" s="123" customFormat="1" ht="12.75">
      <c r="A1" s="129"/>
      <c r="B1" s="129"/>
      <c r="C1" s="130"/>
      <c r="D1" s="129"/>
      <c r="E1" s="129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s="123" customFormat="1" ht="12.75">
      <c r="A2" s="129"/>
      <c r="B2" s="129"/>
      <c r="C2" s="130"/>
      <c r="D2" s="129"/>
      <c r="E2" s="12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="141" customFormat="1" ht="13.5" customHeight="1"/>
    <row r="4" spans="1:19" s="123" customFormat="1" ht="12.75">
      <c r="A4" s="129"/>
      <c r="B4" s="129"/>
      <c r="C4" s="130"/>
      <c r="D4" s="129"/>
      <c r="E4" s="129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30"/>
      <c r="R4" s="131"/>
      <c r="S4" s="130"/>
    </row>
    <row r="5" spans="1:19" s="123" customFormat="1" ht="19.5">
      <c r="A5" s="129"/>
      <c r="B5" s="129"/>
      <c r="C5" s="130"/>
      <c r="D5" s="127"/>
      <c r="E5" s="127"/>
      <c r="F5" s="128"/>
      <c r="G5" s="128"/>
      <c r="H5" s="126" t="s">
        <v>43</v>
      </c>
      <c r="I5" s="128"/>
      <c r="J5" s="128"/>
      <c r="K5" s="128"/>
      <c r="L5" s="128"/>
      <c r="M5" s="128"/>
      <c r="N5" s="128"/>
      <c r="O5" s="124"/>
      <c r="P5" s="124"/>
      <c r="Q5" s="130"/>
      <c r="R5" s="131"/>
      <c r="S5" s="131"/>
    </row>
    <row r="6" spans="1:19" s="123" customFormat="1" ht="12.75">
      <c r="A6" s="129"/>
      <c r="B6" s="129"/>
      <c r="C6" s="130"/>
      <c r="D6" s="129"/>
      <c r="E6" s="129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30"/>
      <c r="R6" s="131"/>
      <c r="S6" s="130"/>
    </row>
    <row r="7" spans="1:19" s="123" customFormat="1" ht="12.75">
      <c r="A7" s="129"/>
      <c r="B7" s="129"/>
      <c r="C7" s="130"/>
      <c r="D7" s="129"/>
      <c r="E7" s="129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30"/>
      <c r="R7" s="131"/>
      <c r="S7" s="131"/>
    </row>
    <row r="8" spans="1:19" s="123" customFormat="1" ht="12.75">
      <c r="A8" s="132"/>
      <c r="B8" s="132"/>
      <c r="C8" s="133"/>
      <c r="D8" s="134"/>
      <c r="E8" s="129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30"/>
      <c r="R8" s="131"/>
      <c r="S8" s="130"/>
    </row>
    <row r="9" spans="1:21" s="22" customFormat="1" ht="13.5" thickBot="1">
      <c r="A9" s="18"/>
      <c r="B9" s="18"/>
      <c r="C9" s="20"/>
      <c r="D9" s="18"/>
      <c r="E9" s="19"/>
      <c r="F9" s="20"/>
      <c r="G9" s="20"/>
      <c r="H9" s="20"/>
      <c r="I9" s="21"/>
      <c r="J9" s="20"/>
      <c r="K9" s="20"/>
      <c r="L9" s="20"/>
      <c r="M9" s="21"/>
      <c r="N9" s="20"/>
      <c r="O9" s="20"/>
      <c r="P9" s="20"/>
      <c r="Q9" s="20"/>
      <c r="R9" s="20"/>
      <c r="S9" s="20"/>
      <c r="T9" s="137"/>
      <c r="U9" s="137"/>
    </row>
    <row r="10" spans="1:19" ht="14.25" thickBot="1" thickTop="1">
      <c r="A10" s="23" t="s">
        <v>0</v>
      </c>
      <c r="B10" s="23" t="s">
        <v>1</v>
      </c>
      <c r="C10" s="25" t="s">
        <v>21</v>
      </c>
      <c r="D10" s="23" t="s">
        <v>2</v>
      </c>
      <c r="E10" s="24" t="s">
        <v>23</v>
      </c>
      <c r="F10" s="25" t="s">
        <v>3</v>
      </c>
      <c r="G10" s="25" t="s">
        <v>12</v>
      </c>
      <c r="H10" s="25" t="s">
        <v>4</v>
      </c>
      <c r="I10" s="26"/>
      <c r="J10" s="25" t="s">
        <v>5</v>
      </c>
      <c r="K10" s="25" t="s">
        <v>12</v>
      </c>
      <c r="L10" s="25" t="s">
        <v>4</v>
      </c>
      <c r="M10" s="26"/>
      <c r="N10" s="25" t="s">
        <v>6</v>
      </c>
      <c r="O10" s="25" t="s">
        <v>12</v>
      </c>
      <c r="P10" s="25" t="s">
        <v>7</v>
      </c>
      <c r="Q10" s="25" t="s">
        <v>4</v>
      </c>
      <c r="R10" s="25" t="s">
        <v>8</v>
      </c>
      <c r="S10" s="138" t="s">
        <v>8</v>
      </c>
    </row>
    <row r="11" spans="1:19" ht="13.5" thickTop="1">
      <c r="A11" s="30" t="s">
        <v>50</v>
      </c>
      <c r="B11" s="30" t="s">
        <v>51</v>
      </c>
      <c r="C11" s="52">
        <v>9779</v>
      </c>
      <c r="D11" s="31" t="s">
        <v>9</v>
      </c>
      <c r="E11" s="32">
        <v>12</v>
      </c>
      <c r="F11" s="84">
        <v>929</v>
      </c>
      <c r="G11" s="85"/>
      <c r="H11" s="87"/>
      <c r="I11" s="82"/>
      <c r="J11" s="84"/>
      <c r="K11" s="85"/>
      <c r="L11" s="87"/>
      <c r="M11" s="82"/>
      <c r="N11" s="84">
        <v>917</v>
      </c>
      <c r="O11" s="85"/>
      <c r="P11" s="84"/>
      <c r="Q11" s="35"/>
      <c r="R11" s="53">
        <f>+(F11+J11+N11)/E11</f>
        <v>153.83333333333334</v>
      </c>
      <c r="S11" s="53"/>
    </row>
    <row r="12" spans="1:19" ht="12.75">
      <c r="A12" s="37" t="s">
        <v>63</v>
      </c>
      <c r="B12" s="37" t="s">
        <v>64</v>
      </c>
      <c r="C12" s="51">
        <v>9821</v>
      </c>
      <c r="D12" s="38" t="s">
        <v>9</v>
      </c>
      <c r="E12" s="136">
        <v>12</v>
      </c>
      <c r="F12" s="84">
        <v>752</v>
      </c>
      <c r="G12" s="85">
        <f>+F12+F11</f>
        <v>1681</v>
      </c>
      <c r="H12" s="84">
        <v>1</v>
      </c>
      <c r="I12" s="135"/>
      <c r="J12" s="84"/>
      <c r="K12" s="85"/>
      <c r="L12" s="84"/>
      <c r="M12" s="135"/>
      <c r="N12" s="84">
        <v>845</v>
      </c>
      <c r="O12" s="85">
        <f>+N12+N11</f>
        <v>1762</v>
      </c>
      <c r="P12" s="84">
        <f>+K12+G12+O12</f>
        <v>3443</v>
      </c>
      <c r="Q12" s="33"/>
      <c r="R12" s="53">
        <f>+(F12+J12+N12)/E12</f>
        <v>133.08333333333334</v>
      </c>
      <c r="S12" s="53">
        <f>+P12/24</f>
        <v>143.45833333333334</v>
      </c>
    </row>
    <row r="13" spans="1:21" s="115" customFormat="1" ht="12.75" customHeight="1">
      <c r="A13" s="114" t="s">
        <v>14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39"/>
      <c r="T13" s="114"/>
      <c r="U13" s="114"/>
    </row>
    <row r="14" spans="1:19" ht="12.75">
      <c r="A14" s="29"/>
      <c r="B14" s="30"/>
      <c r="C14" s="52"/>
      <c r="D14" s="31"/>
      <c r="E14" s="32"/>
      <c r="F14" s="84"/>
      <c r="G14" s="85"/>
      <c r="H14" s="86"/>
      <c r="I14" s="90"/>
      <c r="J14" s="84"/>
      <c r="K14" s="85"/>
      <c r="L14" s="86"/>
      <c r="M14" s="90"/>
      <c r="N14" s="84"/>
      <c r="O14" s="84"/>
      <c r="P14" s="84"/>
      <c r="Q14" s="34"/>
      <c r="R14" s="53"/>
      <c r="S14" s="33"/>
    </row>
    <row r="15" spans="1:19" ht="12.75">
      <c r="A15" s="36" t="s">
        <v>45</v>
      </c>
      <c r="B15" s="37" t="s">
        <v>49</v>
      </c>
      <c r="C15" s="51">
        <v>9690</v>
      </c>
      <c r="D15" s="38" t="s">
        <v>10</v>
      </c>
      <c r="E15" s="136">
        <v>12</v>
      </c>
      <c r="F15" s="84">
        <v>1133</v>
      </c>
      <c r="G15" s="85">
        <f>+F15+F14</f>
        <v>1133</v>
      </c>
      <c r="H15" s="87">
        <v>1</v>
      </c>
      <c r="I15" s="89"/>
      <c r="J15" s="84"/>
      <c r="K15" s="85"/>
      <c r="L15" s="87"/>
      <c r="M15" s="89"/>
      <c r="N15" s="84">
        <v>1083</v>
      </c>
      <c r="O15" s="85">
        <f>+N15+N14</f>
        <v>1083</v>
      </c>
      <c r="P15" s="84">
        <f>+K15+G15+O15</f>
        <v>2216</v>
      </c>
      <c r="Q15" s="35"/>
      <c r="R15" s="53">
        <f>+(F15+J15+N15)/E15</f>
        <v>184.66666666666666</v>
      </c>
      <c r="S15" s="53">
        <f>+P15/12</f>
        <v>184.66666666666666</v>
      </c>
    </row>
    <row r="16" spans="1:19" ht="12.75">
      <c r="A16" s="43"/>
      <c r="B16" s="43"/>
      <c r="C16" s="44"/>
      <c r="D16" s="43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2.75">
      <c r="A17" s="27"/>
      <c r="B17" s="27"/>
      <c r="C17" s="28"/>
      <c r="D17" s="27"/>
      <c r="E17" s="39"/>
      <c r="F17" s="28"/>
      <c r="G17" s="28"/>
      <c r="H17" s="28"/>
      <c r="I17" s="40"/>
      <c r="J17" s="28"/>
      <c r="K17" s="28"/>
      <c r="L17" s="28"/>
      <c r="M17" s="40"/>
      <c r="N17" s="28"/>
      <c r="O17" s="28"/>
      <c r="P17" s="28"/>
      <c r="Q17" s="28"/>
      <c r="R17" s="28"/>
      <c r="S17" s="28"/>
    </row>
  </sheetData>
  <sheetProtection/>
  <mergeCells count="1">
    <mergeCell ref="A3:IV3"/>
  </mergeCells>
  <printOptions/>
  <pageMargins left="0.45" right="0.37" top="0.984251969" bottom="0.984251969" header="0.4921259845" footer="0.4921259845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"/>
  <sheetViews>
    <sheetView tabSelected="1" view="pageBreakPreview" zoomScale="60" zoomScalePageLayoutView="0" workbookViewId="0" topLeftCell="A1">
      <selection activeCell="F36" sqref="F36"/>
    </sheetView>
  </sheetViews>
  <sheetFormatPr defaultColWidth="11.421875" defaultRowHeight="12.75"/>
  <cols>
    <col min="1" max="1" width="10.140625" style="108" bestFit="1" customWidth="1"/>
    <col min="2" max="2" width="8.140625" style="108" bestFit="1" customWidth="1"/>
    <col min="3" max="3" width="7.140625" style="105" bestFit="1" customWidth="1"/>
    <col min="4" max="4" width="12.7109375" style="105" bestFit="1" customWidth="1"/>
    <col min="5" max="5" width="6.00390625" style="105" bestFit="1" customWidth="1"/>
    <col min="6" max="6" width="8.00390625" style="105" bestFit="1" customWidth="1"/>
    <col min="7" max="7" width="6.421875" style="105" bestFit="1" customWidth="1"/>
    <col min="8" max="9" width="6.57421875" style="105" bestFit="1" customWidth="1"/>
    <col min="10" max="10" width="6.7109375" style="105" customWidth="1"/>
    <col min="11" max="11" width="8.140625" style="104" bestFit="1" customWidth="1"/>
    <col min="12" max="14" width="6.57421875" style="105" bestFit="1" customWidth="1"/>
    <col min="15" max="15" width="8.140625" style="104" bestFit="1" customWidth="1"/>
    <col min="16" max="16" width="8.00390625" style="105" bestFit="1" customWidth="1"/>
    <col min="17" max="19" width="6.57421875" style="105" bestFit="1" customWidth="1"/>
    <col min="20" max="20" width="8.140625" style="105" bestFit="1" customWidth="1"/>
    <col min="21" max="23" width="7.421875" style="105" bestFit="1" customWidth="1"/>
    <col min="24" max="24" width="8.28125" style="105" bestFit="1" customWidth="1"/>
    <col min="25" max="25" width="8.28125" style="106" bestFit="1" customWidth="1"/>
    <col min="26" max="16384" width="11.421875" style="105" customWidth="1"/>
  </cols>
  <sheetData>
    <row r="1" spans="1:10" ht="12.75">
      <c r="A1" s="142" t="s">
        <v>41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25" ht="12.75">
      <c r="A2" s="66" t="s">
        <v>0</v>
      </c>
      <c r="B2" s="66" t="s">
        <v>1</v>
      </c>
      <c r="C2" s="62" t="s">
        <v>21</v>
      </c>
      <c r="D2" s="62" t="s">
        <v>2</v>
      </c>
      <c r="E2" s="62" t="s">
        <v>38</v>
      </c>
      <c r="F2" s="62" t="s">
        <v>7</v>
      </c>
      <c r="G2" s="62" t="s">
        <v>8</v>
      </c>
      <c r="H2" s="62" t="s">
        <v>24</v>
      </c>
      <c r="I2" s="62" t="s">
        <v>25</v>
      </c>
      <c r="J2" s="62" t="s">
        <v>26</v>
      </c>
      <c r="K2" s="67" t="s">
        <v>27</v>
      </c>
      <c r="L2" s="62" t="s">
        <v>28</v>
      </c>
      <c r="M2" s="62" t="s">
        <v>29</v>
      </c>
      <c r="N2" s="62" t="s">
        <v>30</v>
      </c>
      <c r="O2" s="67" t="s">
        <v>27</v>
      </c>
      <c r="P2" s="62" t="s">
        <v>37</v>
      </c>
      <c r="Q2" s="62" t="s">
        <v>31</v>
      </c>
      <c r="R2" s="62" t="s">
        <v>32</v>
      </c>
      <c r="S2" s="62" t="s">
        <v>33</v>
      </c>
      <c r="T2" s="67" t="s">
        <v>27</v>
      </c>
      <c r="U2" s="62" t="s">
        <v>34</v>
      </c>
      <c r="V2" s="63" t="s">
        <v>35</v>
      </c>
      <c r="W2" s="63" t="s">
        <v>36</v>
      </c>
      <c r="X2" s="67" t="s">
        <v>27</v>
      </c>
      <c r="Y2" s="68" t="s">
        <v>37</v>
      </c>
    </row>
    <row r="3" s="143" customFormat="1" ht="12.75" customHeight="1">
      <c r="A3" s="143" t="s">
        <v>11</v>
      </c>
    </row>
    <row r="4" spans="1:25" ht="12.75">
      <c r="A4" s="55" t="s">
        <v>65</v>
      </c>
      <c r="B4" s="56" t="s">
        <v>66</v>
      </c>
      <c r="C4" s="57">
        <v>9791</v>
      </c>
      <c r="D4" s="109" t="s">
        <v>44</v>
      </c>
      <c r="E4" s="63">
        <v>12</v>
      </c>
      <c r="F4" s="84">
        <f>+P4+Y4</f>
        <v>2125</v>
      </c>
      <c r="G4" s="47">
        <f>+F4/E4</f>
        <v>177.08333333333334</v>
      </c>
      <c r="H4" s="84">
        <v>244</v>
      </c>
      <c r="I4" s="84">
        <v>156</v>
      </c>
      <c r="J4" s="84">
        <v>188</v>
      </c>
      <c r="K4" s="92">
        <f>SUM(H4:J4)</f>
        <v>588</v>
      </c>
      <c r="L4" s="84">
        <v>169</v>
      </c>
      <c r="M4" s="84">
        <v>117</v>
      </c>
      <c r="N4" s="84">
        <v>174</v>
      </c>
      <c r="O4" s="92">
        <f>SUM(L4:N4)</f>
        <v>460</v>
      </c>
      <c r="P4" s="84">
        <f>+K4+O4</f>
        <v>1048</v>
      </c>
      <c r="Q4" s="84">
        <v>162</v>
      </c>
      <c r="R4" s="84">
        <v>207</v>
      </c>
      <c r="S4" s="84">
        <v>171</v>
      </c>
      <c r="T4" s="84">
        <f>SUM(Q4:S4)</f>
        <v>540</v>
      </c>
      <c r="U4" s="84">
        <v>160</v>
      </c>
      <c r="V4" s="84">
        <v>180</v>
      </c>
      <c r="W4" s="84">
        <v>197</v>
      </c>
      <c r="X4" s="93">
        <f>SUM(U4:W4)</f>
        <v>537</v>
      </c>
      <c r="Y4" s="93">
        <f>+T4+X4</f>
        <v>1077</v>
      </c>
    </row>
    <row r="5" spans="1:25" ht="12.75">
      <c r="A5" s="76" t="s">
        <v>20</v>
      </c>
      <c r="B5" s="54" t="s">
        <v>19</v>
      </c>
      <c r="C5" s="77">
        <v>9172</v>
      </c>
      <c r="D5" s="78" t="s">
        <v>9</v>
      </c>
      <c r="E5" s="63">
        <v>12</v>
      </c>
      <c r="F5" s="84">
        <f>+P5+Y5</f>
        <v>2233</v>
      </c>
      <c r="G5" s="47">
        <f>+F5/E5</f>
        <v>186.08333333333334</v>
      </c>
      <c r="H5" s="84">
        <v>153</v>
      </c>
      <c r="I5" s="84">
        <v>220</v>
      </c>
      <c r="J5" s="84">
        <v>215</v>
      </c>
      <c r="K5" s="92">
        <f>SUM(H5:J5)</f>
        <v>588</v>
      </c>
      <c r="L5" s="84">
        <v>173</v>
      </c>
      <c r="M5" s="84">
        <v>202</v>
      </c>
      <c r="N5" s="84">
        <v>149</v>
      </c>
      <c r="O5" s="92">
        <f>SUM(L5:N5)</f>
        <v>524</v>
      </c>
      <c r="P5" s="84">
        <f>+K5+O5</f>
        <v>1112</v>
      </c>
      <c r="Q5" s="84">
        <v>183</v>
      </c>
      <c r="R5" s="84">
        <v>181</v>
      </c>
      <c r="S5" s="84">
        <v>169</v>
      </c>
      <c r="T5" s="84">
        <f>SUM(Q5:S5)</f>
        <v>533</v>
      </c>
      <c r="U5" s="84">
        <v>191</v>
      </c>
      <c r="V5" s="84">
        <v>225</v>
      </c>
      <c r="W5" s="84">
        <v>172</v>
      </c>
      <c r="X5" s="93">
        <f>SUM(U5:W5)</f>
        <v>588</v>
      </c>
      <c r="Y5" s="93">
        <f>+T5+X5</f>
        <v>1121</v>
      </c>
    </row>
    <row r="6" spans="1:25" s="107" customFormat="1" ht="12.75">
      <c r="A6" s="71"/>
      <c r="B6" s="71"/>
      <c r="C6" s="64"/>
      <c r="D6" s="64"/>
      <c r="E6" s="64">
        <f>SUM(E4:E5)</f>
        <v>24</v>
      </c>
      <c r="F6" s="84">
        <f>+P6+Y6</f>
        <v>4358</v>
      </c>
      <c r="G6" s="61">
        <f>+F6/E6</f>
        <v>181.58333333333334</v>
      </c>
      <c r="H6" s="96">
        <f aca="true" t="shared" si="0" ref="H6:Y6">SUM(H4:H5)</f>
        <v>397</v>
      </c>
      <c r="I6" s="96">
        <f t="shared" si="0"/>
        <v>376</v>
      </c>
      <c r="J6" s="96">
        <f t="shared" si="0"/>
        <v>403</v>
      </c>
      <c r="K6" s="94">
        <f t="shared" si="0"/>
        <v>1176</v>
      </c>
      <c r="L6" s="96">
        <f t="shared" si="0"/>
        <v>342</v>
      </c>
      <c r="M6" s="96">
        <f t="shared" si="0"/>
        <v>319</v>
      </c>
      <c r="N6" s="96">
        <f t="shared" si="0"/>
        <v>323</v>
      </c>
      <c r="O6" s="94">
        <f t="shared" si="0"/>
        <v>984</v>
      </c>
      <c r="P6" s="96">
        <f t="shared" si="0"/>
        <v>2160</v>
      </c>
      <c r="Q6" s="96">
        <f t="shared" si="0"/>
        <v>345</v>
      </c>
      <c r="R6" s="96">
        <f t="shared" si="0"/>
        <v>388</v>
      </c>
      <c r="S6" s="96">
        <f t="shared" si="0"/>
        <v>340</v>
      </c>
      <c r="T6" s="91">
        <f t="shared" si="0"/>
        <v>1073</v>
      </c>
      <c r="U6" s="91">
        <f t="shared" si="0"/>
        <v>351</v>
      </c>
      <c r="V6" s="95">
        <f t="shared" si="0"/>
        <v>405</v>
      </c>
      <c r="W6" s="95">
        <f t="shared" si="0"/>
        <v>369</v>
      </c>
      <c r="X6" s="95">
        <f t="shared" si="0"/>
        <v>1125</v>
      </c>
      <c r="Y6" s="95">
        <f t="shared" si="0"/>
        <v>2198</v>
      </c>
    </row>
    <row r="7" spans="1:25" ht="12.75">
      <c r="A7" s="10"/>
      <c r="B7" s="10"/>
      <c r="C7" s="45"/>
      <c r="D7" s="75"/>
      <c r="E7" s="62"/>
      <c r="F7" s="84"/>
      <c r="G7" s="47"/>
      <c r="H7" s="84"/>
      <c r="I7" s="84"/>
      <c r="J7" s="84"/>
      <c r="K7" s="92"/>
      <c r="L7" s="84"/>
      <c r="M7" s="84"/>
      <c r="N7" s="84"/>
      <c r="O7" s="92"/>
      <c r="P7" s="84"/>
      <c r="Q7" s="84"/>
      <c r="R7" s="84"/>
      <c r="S7" s="84"/>
      <c r="T7" s="84"/>
      <c r="U7" s="84"/>
      <c r="V7" s="84"/>
      <c r="W7" s="84"/>
      <c r="X7" s="93"/>
      <c r="Y7" s="93"/>
    </row>
    <row r="8" spans="1:25" ht="12.75">
      <c r="A8" s="12" t="s">
        <v>53</v>
      </c>
      <c r="B8" s="13" t="s">
        <v>52</v>
      </c>
      <c r="C8" s="46">
        <v>9780</v>
      </c>
      <c r="D8" s="14" t="s">
        <v>9</v>
      </c>
      <c r="E8" s="62">
        <v>12</v>
      </c>
      <c r="F8" s="84">
        <f>+P8+Y8</f>
        <v>1741</v>
      </c>
      <c r="G8" s="47">
        <f>+F8/E8</f>
        <v>145.08333333333334</v>
      </c>
      <c r="H8" s="84">
        <v>161</v>
      </c>
      <c r="I8" s="84">
        <v>133</v>
      </c>
      <c r="J8" s="84">
        <v>145</v>
      </c>
      <c r="K8" s="92">
        <f>SUM(H8:J8)</f>
        <v>439</v>
      </c>
      <c r="L8" s="84">
        <v>190</v>
      </c>
      <c r="M8" s="84">
        <v>157</v>
      </c>
      <c r="N8" s="84">
        <v>155</v>
      </c>
      <c r="O8" s="92">
        <f>SUM(L8:N8)</f>
        <v>502</v>
      </c>
      <c r="P8" s="84">
        <f>+K8+O8</f>
        <v>941</v>
      </c>
      <c r="Q8" s="84">
        <v>140</v>
      </c>
      <c r="R8" s="84">
        <v>138</v>
      </c>
      <c r="S8" s="84">
        <v>125</v>
      </c>
      <c r="T8" s="84">
        <f>SUM(Q8:S8)</f>
        <v>403</v>
      </c>
      <c r="U8" s="84">
        <v>144</v>
      </c>
      <c r="V8" s="84">
        <v>137</v>
      </c>
      <c r="W8" s="84">
        <v>116</v>
      </c>
      <c r="X8" s="93">
        <f>SUM(U8:W8)</f>
        <v>397</v>
      </c>
      <c r="Y8" s="93">
        <f>+T8+X8</f>
        <v>800</v>
      </c>
    </row>
    <row r="11" spans="1:25" s="107" customFormat="1" ht="12.75">
      <c r="A11" s="108"/>
      <c r="B11" s="108"/>
      <c r="C11" s="105"/>
      <c r="D11" s="105"/>
      <c r="E11" s="105"/>
      <c r="F11" s="105"/>
      <c r="G11" s="105"/>
      <c r="H11" s="105"/>
      <c r="I11" s="105"/>
      <c r="J11" s="105"/>
      <c r="K11" s="104"/>
      <c r="L11" s="105"/>
      <c r="M11" s="105"/>
      <c r="N11" s="105"/>
      <c r="O11" s="104"/>
      <c r="P11" s="105"/>
      <c r="Q11" s="105"/>
      <c r="R11" s="105"/>
      <c r="S11" s="105"/>
      <c r="T11" s="105"/>
      <c r="U11" s="105"/>
      <c r="V11" s="105"/>
      <c r="W11" s="105"/>
      <c r="X11" s="105"/>
      <c r="Y11" s="106"/>
    </row>
  </sheetData>
  <sheetProtection/>
  <mergeCells count="2">
    <mergeCell ref="A1:J1"/>
    <mergeCell ref="A3:IV3"/>
  </mergeCells>
  <printOptions/>
  <pageMargins left="0.787401575" right="0.787401575" top="0.984251969" bottom="0.984251969" header="0.4921259845" footer="0.4921259845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tabSelected="1" view="pageBreakPreview" zoomScale="60" zoomScalePageLayoutView="0" workbookViewId="0" topLeftCell="A1">
      <selection activeCell="F36" sqref="F36"/>
    </sheetView>
  </sheetViews>
  <sheetFormatPr defaultColWidth="11.421875" defaultRowHeight="12.75"/>
  <cols>
    <col min="1" max="1" width="9.57421875" style="74" bestFit="1" customWidth="1"/>
    <col min="2" max="2" width="8.140625" style="74" bestFit="1" customWidth="1"/>
    <col min="3" max="3" width="7.140625" style="74" bestFit="1" customWidth="1"/>
    <col min="4" max="4" width="11.57421875" style="74" bestFit="1" customWidth="1"/>
    <col min="5" max="5" width="6.00390625" style="99" bestFit="1" customWidth="1"/>
    <col min="6" max="6" width="8.00390625" style="74" bestFit="1" customWidth="1"/>
    <col min="7" max="10" width="6.421875" style="99" bestFit="1" customWidth="1"/>
    <col min="11" max="11" width="8.140625" style="99" bestFit="1" customWidth="1"/>
    <col min="12" max="12" width="6.421875" style="99" bestFit="1" customWidth="1"/>
    <col min="13" max="13" width="11.421875" style="99" customWidth="1"/>
    <col min="14" max="14" width="6.421875" style="99" bestFit="1" customWidth="1"/>
    <col min="15" max="15" width="8.140625" style="99" bestFit="1" customWidth="1"/>
    <col min="16" max="16" width="8.00390625" style="99" bestFit="1" customWidth="1"/>
    <col min="17" max="19" width="6.421875" style="99" bestFit="1" customWidth="1"/>
    <col min="20" max="20" width="8.140625" style="99" bestFit="1" customWidth="1"/>
    <col min="21" max="23" width="7.421875" style="99" bestFit="1" customWidth="1"/>
    <col min="24" max="24" width="8.140625" style="99" bestFit="1" customWidth="1"/>
    <col min="25" max="25" width="8.00390625" style="99" bestFit="1" customWidth="1"/>
    <col min="26" max="16384" width="11.421875" style="74" customWidth="1"/>
  </cols>
  <sheetData>
    <row r="1" spans="1:10" ht="12.75">
      <c r="A1" s="144" t="s">
        <v>41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25" ht="12">
      <c r="A2" s="72" t="s">
        <v>0</v>
      </c>
      <c r="B2" s="72" t="s">
        <v>1</v>
      </c>
      <c r="C2" s="33" t="s">
        <v>21</v>
      </c>
      <c r="D2" s="72" t="s">
        <v>2</v>
      </c>
      <c r="E2" s="62" t="s">
        <v>38</v>
      </c>
      <c r="F2" s="62" t="s">
        <v>7</v>
      </c>
      <c r="G2" s="62" t="s">
        <v>8</v>
      </c>
      <c r="H2" s="62" t="s">
        <v>24</v>
      </c>
      <c r="I2" s="62" t="s">
        <v>25</v>
      </c>
      <c r="J2" s="62" t="s">
        <v>26</v>
      </c>
      <c r="K2" s="67" t="s">
        <v>27</v>
      </c>
      <c r="L2" s="62" t="s">
        <v>28</v>
      </c>
      <c r="M2" s="62" t="s">
        <v>29</v>
      </c>
      <c r="N2" s="62" t="s">
        <v>30</v>
      </c>
      <c r="O2" s="67" t="s">
        <v>27</v>
      </c>
      <c r="P2" s="62" t="s">
        <v>37</v>
      </c>
      <c r="Q2" s="62" t="s">
        <v>31</v>
      </c>
      <c r="R2" s="62" t="s">
        <v>32</v>
      </c>
      <c r="S2" s="62" t="s">
        <v>33</v>
      </c>
      <c r="T2" s="67" t="s">
        <v>27</v>
      </c>
      <c r="U2" s="62" t="s">
        <v>34</v>
      </c>
      <c r="V2" s="63" t="s">
        <v>35</v>
      </c>
      <c r="W2" s="63" t="s">
        <v>36</v>
      </c>
      <c r="X2" s="67" t="s">
        <v>27</v>
      </c>
      <c r="Y2" s="68" t="s">
        <v>37</v>
      </c>
    </row>
    <row r="3" s="145" customFormat="1" ht="12">
      <c r="A3" s="145" t="s">
        <v>13</v>
      </c>
    </row>
    <row r="4" spans="1:25" ht="12">
      <c r="A4" s="30" t="s">
        <v>50</v>
      </c>
      <c r="B4" s="30" t="s">
        <v>51</v>
      </c>
      <c r="C4" s="52">
        <v>9779</v>
      </c>
      <c r="D4" s="31" t="s">
        <v>9</v>
      </c>
      <c r="E4" s="62">
        <v>12</v>
      </c>
      <c r="F4" s="84">
        <f>+P4+Y4</f>
        <v>1846</v>
      </c>
      <c r="G4" s="47">
        <f>+F4/E4</f>
        <v>153.83333333333334</v>
      </c>
      <c r="H4" s="62">
        <v>163</v>
      </c>
      <c r="I4" s="62">
        <v>131</v>
      </c>
      <c r="J4" s="62">
        <v>153</v>
      </c>
      <c r="K4" s="92">
        <f>SUM(H4:J4)</f>
        <v>447</v>
      </c>
      <c r="L4" s="62">
        <v>198</v>
      </c>
      <c r="M4" s="62">
        <v>159</v>
      </c>
      <c r="N4" s="62">
        <v>125</v>
      </c>
      <c r="O4" s="67">
        <f>SUM(L4:N4)</f>
        <v>482</v>
      </c>
      <c r="P4" s="84">
        <f>+K4+O4</f>
        <v>929</v>
      </c>
      <c r="Q4" s="62">
        <v>139</v>
      </c>
      <c r="R4" s="62">
        <v>136</v>
      </c>
      <c r="S4" s="62">
        <v>159</v>
      </c>
      <c r="T4" s="84">
        <f>SUM(Q4:S4)</f>
        <v>434</v>
      </c>
      <c r="U4" s="62">
        <v>160</v>
      </c>
      <c r="V4" s="62">
        <v>160</v>
      </c>
      <c r="W4" s="62">
        <v>163</v>
      </c>
      <c r="X4" s="97">
        <f>SUM(U4:W4)</f>
        <v>483</v>
      </c>
      <c r="Y4" s="97">
        <f>+T4+X4</f>
        <v>917</v>
      </c>
    </row>
    <row r="5" spans="1:25" ht="12">
      <c r="A5" s="37" t="s">
        <v>63</v>
      </c>
      <c r="B5" s="37" t="s">
        <v>64</v>
      </c>
      <c r="C5" s="51">
        <v>9821</v>
      </c>
      <c r="D5" s="38" t="s">
        <v>9</v>
      </c>
      <c r="E5" s="62">
        <v>12</v>
      </c>
      <c r="F5" s="84">
        <f>+P5+Y5</f>
        <v>1597</v>
      </c>
      <c r="G5" s="47">
        <f>+F5/E5</f>
        <v>133.08333333333334</v>
      </c>
      <c r="H5" s="62">
        <v>97</v>
      </c>
      <c r="I5" s="62">
        <v>108</v>
      </c>
      <c r="J5" s="62">
        <v>139</v>
      </c>
      <c r="K5" s="92">
        <f>SUM(H5:J5)</f>
        <v>344</v>
      </c>
      <c r="L5" s="62">
        <v>152</v>
      </c>
      <c r="M5" s="62">
        <v>100</v>
      </c>
      <c r="N5" s="62">
        <v>156</v>
      </c>
      <c r="O5" s="67">
        <f>SUM(L5:N5)</f>
        <v>408</v>
      </c>
      <c r="P5" s="84">
        <f>+K5+O5</f>
        <v>752</v>
      </c>
      <c r="Q5" s="62">
        <v>157</v>
      </c>
      <c r="R5" s="62">
        <v>153</v>
      </c>
      <c r="S5" s="62">
        <v>123</v>
      </c>
      <c r="T5" s="84">
        <f>SUM(Q5:S5)</f>
        <v>433</v>
      </c>
      <c r="U5" s="62">
        <v>178</v>
      </c>
      <c r="V5" s="62">
        <v>112</v>
      </c>
      <c r="W5" s="62">
        <v>122</v>
      </c>
      <c r="X5" s="97">
        <f>SUM(U5:W5)</f>
        <v>412</v>
      </c>
      <c r="Y5" s="97">
        <f>+T5+X5</f>
        <v>845</v>
      </c>
    </row>
    <row r="6" spans="1:25" s="101" customFormat="1" ht="12">
      <c r="A6" s="111"/>
      <c r="B6" s="111"/>
      <c r="C6" s="112"/>
      <c r="D6" s="111"/>
      <c r="E6" s="65">
        <f>SUM(E4:E5)</f>
        <v>24</v>
      </c>
      <c r="F6" s="84">
        <f>+P6+Y6</f>
        <v>3443</v>
      </c>
      <c r="G6" s="61">
        <f>+F6/E6</f>
        <v>143.45833333333334</v>
      </c>
      <c r="H6" s="65">
        <f aca="true" t="shared" si="0" ref="H6:W6">SUM(H4:H5)</f>
        <v>260</v>
      </c>
      <c r="I6" s="65">
        <f t="shared" si="0"/>
        <v>239</v>
      </c>
      <c r="J6" s="65">
        <f t="shared" si="0"/>
        <v>292</v>
      </c>
      <c r="K6" s="94">
        <f>SUM(H6:J6)</f>
        <v>791</v>
      </c>
      <c r="L6" s="65">
        <f t="shared" si="0"/>
        <v>350</v>
      </c>
      <c r="M6" s="65">
        <f t="shared" si="0"/>
        <v>259</v>
      </c>
      <c r="N6" s="65">
        <f t="shared" si="0"/>
        <v>281</v>
      </c>
      <c r="O6" s="70">
        <f>SUM(L6:N6)</f>
        <v>890</v>
      </c>
      <c r="P6" s="91">
        <f>+K6+O6</f>
        <v>1681</v>
      </c>
      <c r="Q6" s="65">
        <f t="shared" si="0"/>
        <v>296</v>
      </c>
      <c r="R6" s="65">
        <f t="shared" si="0"/>
        <v>289</v>
      </c>
      <c r="S6" s="65">
        <f t="shared" si="0"/>
        <v>282</v>
      </c>
      <c r="T6" s="91">
        <f>SUM(Q6:S6)</f>
        <v>867</v>
      </c>
      <c r="U6" s="65">
        <f t="shared" si="0"/>
        <v>338</v>
      </c>
      <c r="V6" s="73">
        <f t="shared" si="0"/>
        <v>272</v>
      </c>
      <c r="W6" s="73">
        <f t="shared" si="0"/>
        <v>285</v>
      </c>
      <c r="X6" s="98">
        <f>SUM(U6:W6)</f>
        <v>895</v>
      </c>
      <c r="Y6" s="98">
        <f>+T6+X6</f>
        <v>1762</v>
      </c>
    </row>
    <row r="7" s="116" customFormat="1" ht="8.25"/>
    <row r="8" spans="1:25" ht="12">
      <c r="A8" s="102" t="s">
        <v>14</v>
      </c>
      <c r="B8" s="43"/>
      <c r="C8" s="44"/>
      <c r="D8" s="43"/>
      <c r="F8" s="103"/>
      <c r="K8" s="100"/>
      <c r="P8" s="100"/>
      <c r="T8" s="100"/>
      <c r="X8" s="100"/>
      <c r="Y8" s="100"/>
    </row>
    <row r="9" spans="1:25" ht="12">
      <c r="A9" s="29"/>
      <c r="B9" s="30"/>
      <c r="C9" s="52"/>
      <c r="D9" s="31"/>
      <c r="E9" s="62"/>
      <c r="F9" s="84"/>
      <c r="G9" s="47"/>
      <c r="H9" s="62"/>
      <c r="I9" s="62"/>
      <c r="J9" s="62"/>
      <c r="K9" s="92"/>
      <c r="L9" s="62"/>
      <c r="M9" s="62"/>
      <c r="N9" s="62"/>
      <c r="O9" s="67"/>
      <c r="P9" s="84"/>
      <c r="Q9" s="62"/>
      <c r="R9" s="62"/>
      <c r="S9" s="62"/>
      <c r="T9" s="84"/>
      <c r="U9" s="62"/>
      <c r="V9" s="62"/>
      <c r="W9" s="62"/>
      <c r="X9" s="97"/>
      <c r="Y9" s="97"/>
    </row>
    <row r="10" spans="1:25" ht="12">
      <c r="A10" s="36" t="s">
        <v>45</v>
      </c>
      <c r="B10" s="37" t="s">
        <v>49</v>
      </c>
      <c r="C10" s="51">
        <v>9690</v>
      </c>
      <c r="D10" s="38" t="s">
        <v>10</v>
      </c>
      <c r="E10" s="62">
        <v>12</v>
      </c>
      <c r="F10" s="84">
        <f>+P10+Y10</f>
        <v>2216</v>
      </c>
      <c r="G10" s="47">
        <f>+F10/E10</f>
        <v>184.66666666666666</v>
      </c>
      <c r="H10" s="62">
        <v>185</v>
      </c>
      <c r="I10" s="62">
        <v>171</v>
      </c>
      <c r="J10" s="62">
        <v>154</v>
      </c>
      <c r="K10" s="92">
        <f>SUM(H10:J10)</f>
        <v>510</v>
      </c>
      <c r="L10" s="62">
        <v>160</v>
      </c>
      <c r="M10" s="62">
        <v>221</v>
      </c>
      <c r="N10" s="62">
        <v>242</v>
      </c>
      <c r="O10" s="67">
        <f>SUM(L10:N10)</f>
        <v>623</v>
      </c>
      <c r="P10" s="84">
        <f>+K10+O10</f>
        <v>1133</v>
      </c>
      <c r="Q10" s="62">
        <v>211</v>
      </c>
      <c r="R10" s="62">
        <v>172</v>
      </c>
      <c r="S10" s="62">
        <v>178</v>
      </c>
      <c r="T10" s="84">
        <f>SUM(Q10:S10)</f>
        <v>561</v>
      </c>
      <c r="U10" s="62">
        <v>158</v>
      </c>
      <c r="V10" s="62">
        <v>210</v>
      </c>
      <c r="W10" s="62">
        <v>154</v>
      </c>
      <c r="X10" s="97">
        <f>SUM(U10:W10)</f>
        <v>522</v>
      </c>
      <c r="Y10" s="97">
        <f>+T10+X10</f>
        <v>1083</v>
      </c>
    </row>
    <row r="20" ht="14.25" customHeight="1"/>
  </sheetData>
  <sheetProtection/>
  <mergeCells count="2">
    <mergeCell ref="A1:J1"/>
    <mergeCell ref="A3:IV3"/>
  </mergeCells>
  <printOptions/>
  <pageMargins left="0.7" right="0.7" top="0.787401575" bottom="0.787401575" header="0.3" footer="0.3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="60" zoomScalePageLayoutView="0" workbookViewId="0" topLeftCell="B1">
      <selection activeCell="F36" sqref="F36"/>
    </sheetView>
  </sheetViews>
  <sheetFormatPr defaultColWidth="11.421875" defaultRowHeight="12.75"/>
  <cols>
    <col min="3" max="3" width="7.140625" style="50" bestFit="1" customWidth="1"/>
    <col min="4" max="4" width="12.7109375" style="0" bestFit="1" customWidth="1"/>
    <col min="5" max="5" width="2.7109375" style="0" customWidth="1"/>
    <col min="6" max="6" width="9.421875" style="0" customWidth="1"/>
    <col min="7" max="7" width="7.7109375" style="0" customWidth="1"/>
    <col min="8" max="8" width="5.7109375" style="0" customWidth="1"/>
    <col min="9" max="9" width="2.7109375" style="0" customWidth="1"/>
    <col min="10" max="11" width="7.7109375" style="0" customWidth="1"/>
    <col min="12" max="12" width="5.7109375" style="0" customWidth="1"/>
    <col min="13" max="13" width="2.7109375" style="0" customWidth="1"/>
    <col min="14" max="16" width="7.7109375" style="0" customWidth="1"/>
    <col min="17" max="17" width="5.7109375" style="0" customWidth="1"/>
    <col min="18" max="19" width="7.7109375" style="0" customWidth="1"/>
  </cols>
  <sheetData>
    <row r="1" spans="1:19" ht="12.75">
      <c r="A1" s="10"/>
      <c r="B1" s="10"/>
      <c r="C1" s="45"/>
      <c r="D1" s="10"/>
      <c r="E1" s="119"/>
      <c r="F1" s="45"/>
      <c r="G1" s="45"/>
      <c r="H1" s="45"/>
      <c r="I1" s="120"/>
      <c r="J1" s="45"/>
      <c r="K1" s="45"/>
      <c r="L1" s="45"/>
      <c r="M1" s="120"/>
      <c r="N1" s="45"/>
      <c r="O1" s="45"/>
      <c r="P1" s="45"/>
      <c r="Q1" s="45"/>
      <c r="R1" s="45"/>
      <c r="S1" s="45"/>
    </row>
    <row r="2" spans="1:19" s="123" customFormat="1" ht="12.75">
      <c r="A2" s="121"/>
      <c r="B2" s="121"/>
      <c r="C2" s="122"/>
      <c r="D2" s="121"/>
      <c r="E2" s="121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="140" customFormat="1" ht="13.5" customHeight="1"/>
    <row r="4" spans="1:19" s="123" customFormat="1" ht="12.75">
      <c r="A4" s="121"/>
      <c r="B4" s="121"/>
      <c r="C4" s="122"/>
      <c r="D4" s="121"/>
      <c r="E4" s="121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2"/>
      <c r="R4" s="125"/>
      <c r="S4" s="125"/>
    </row>
    <row r="5" spans="1:19" s="123" customFormat="1" ht="19.5">
      <c r="A5" s="121"/>
      <c r="B5" s="121"/>
      <c r="C5" s="122"/>
      <c r="D5" s="127"/>
      <c r="E5" s="127"/>
      <c r="F5" s="128"/>
      <c r="G5" s="128"/>
      <c r="H5" s="126" t="s">
        <v>43</v>
      </c>
      <c r="I5" s="128"/>
      <c r="J5" s="128"/>
      <c r="K5" s="128"/>
      <c r="L5" s="128"/>
      <c r="M5" s="128"/>
      <c r="N5" s="128"/>
      <c r="O5" s="124"/>
      <c r="P5" s="124"/>
      <c r="Q5" s="122"/>
      <c r="R5" s="125"/>
      <c r="S5" s="125"/>
    </row>
    <row r="6" spans="1:19" s="123" customFormat="1" ht="12.75">
      <c r="A6" s="121"/>
      <c r="B6" s="121"/>
      <c r="C6" s="122"/>
      <c r="D6" s="121"/>
      <c r="E6" s="121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2"/>
      <c r="R6" s="125"/>
      <c r="S6" s="125"/>
    </row>
    <row r="7" spans="1:19" s="123" customFormat="1" ht="12.75">
      <c r="A7" s="121"/>
      <c r="B7" s="121"/>
      <c r="C7" s="122"/>
      <c r="O7" s="124"/>
      <c r="P7" s="124"/>
      <c r="Q7" s="122"/>
      <c r="R7" s="125"/>
      <c r="S7" s="125"/>
    </row>
    <row r="8" spans="1:19" s="123" customFormat="1" ht="12.75">
      <c r="A8" s="121"/>
      <c r="B8" s="121"/>
      <c r="C8" s="122"/>
      <c r="D8" s="121"/>
      <c r="E8" s="121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2"/>
      <c r="R8" s="125"/>
      <c r="S8" s="125"/>
    </row>
    <row r="9" spans="1:19" s="123" customFormat="1" ht="12.75">
      <c r="A9" s="121"/>
      <c r="B9" s="121"/>
      <c r="C9" s="122"/>
      <c r="D9" s="121"/>
      <c r="E9" s="121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2"/>
      <c r="R9" s="125"/>
      <c r="S9" s="125"/>
    </row>
    <row r="10" spans="1:19" s="123" customFormat="1" ht="12.75">
      <c r="A10" s="121"/>
      <c r="B10" s="121"/>
      <c r="C10" s="122"/>
      <c r="D10" s="121"/>
      <c r="E10" s="121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2"/>
      <c r="R10" s="125"/>
      <c r="S10" s="122"/>
    </row>
    <row r="11" spans="1:19" ht="13.5" thickBot="1">
      <c r="A11" s="1" t="s">
        <v>0</v>
      </c>
      <c r="B11" s="1" t="s">
        <v>1</v>
      </c>
      <c r="C11" s="3" t="s">
        <v>21</v>
      </c>
      <c r="D11" s="1" t="s">
        <v>2</v>
      </c>
      <c r="E11" s="2" t="s">
        <v>22</v>
      </c>
      <c r="F11" s="3" t="s">
        <v>3</v>
      </c>
      <c r="G11" s="3" t="s">
        <v>12</v>
      </c>
      <c r="H11" s="3" t="s">
        <v>4</v>
      </c>
      <c r="I11" s="4"/>
      <c r="J11" s="3" t="s">
        <v>5</v>
      </c>
      <c r="K11" s="3" t="s">
        <v>12</v>
      </c>
      <c r="L11" s="3" t="s">
        <v>4</v>
      </c>
      <c r="M11" s="4"/>
      <c r="N11" s="3" t="s">
        <v>6</v>
      </c>
      <c r="O11" s="3" t="s">
        <v>12</v>
      </c>
      <c r="P11" s="3" t="s">
        <v>7</v>
      </c>
      <c r="Q11" s="3" t="s">
        <v>4</v>
      </c>
      <c r="R11" s="3" t="s">
        <v>8</v>
      </c>
      <c r="S11" s="3" t="s">
        <v>8</v>
      </c>
    </row>
    <row r="12" spans="1:19" s="113" customFormat="1" ht="12.75" customHeight="1" thickTop="1">
      <c r="A12" s="117" t="s">
        <v>54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ht="12.75">
      <c r="A13" s="55" t="s">
        <v>55</v>
      </c>
      <c r="B13" s="56" t="s">
        <v>56</v>
      </c>
      <c r="C13" s="57">
        <v>9689</v>
      </c>
      <c r="D13" s="109" t="s">
        <v>10</v>
      </c>
      <c r="E13" s="110">
        <v>12</v>
      </c>
      <c r="F13" s="79">
        <v>1196</v>
      </c>
      <c r="G13" s="80"/>
      <c r="H13" s="81"/>
      <c r="I13" s="90"/>
      <c r="J13" s="79"/>
      <c r="K13" s="80"/>
      <c r="L13" s="81"/>
      <c r="M13" s="90"/>
      <c r="N13" s="79">
        <v>1156</v>
      </c>
      <c r="O13" s="79"/>
      <c r="P13" s="79"/>
      <c r="Q13" s="58"/>
      <c r="R13" s="47">
        <f aca="true" t="shared" si="0" ref="R13:R20">+(F13+J13+N13)/E13</f>
        <v>196</v>
      </c>
      <c r="S13" s="59"/>
    </row>
    <row r="14" spans="1:19" ht="12.75">
      <c r="A14" s="76" t="s">
        <v>15</v>
      </c>
      <c r="B14" s="54" t="s">
        <v>16</v>
      </c>
      <c r="C14" s="77">
        <v>9041</v>
      </c>
      <c r="D14" s="78" t="s">
        <v>9</v>
      </c>
      <c r="E14" s="110">
        <v>12</v>
      </c>
      <c r="F14" s="79">
        <v>1110</v>
      </c>
      <c r="G14" s="80">
        <f>+F14+F13</f>
        <v>2306</v>
      </c>
      <c r="H14" s="83">
        <v>1</v>
      </c>
      <c r="I14" s="82"/>
      <c r="J14" s="79"/>
      <c r="K14" s="80"/>
      <c r="L14" s="83"/>
      <c r="M14" s="82"/>
      <c r="N14" s="79">
        <v>1249</v>
      </c>
      <c r="O14" s="80">
        <f>+N14+N13</f>
        <v>2405</v>
      </c>
      <c r="P14" s="79">
        <f>+G14+K14+O14</f>
        <v>4711</v>
      </c>
      <c r="Q14" s="60">
        <v>1</v>
      </c>
      <c r="R14" s="47">
        <f t="shared" si="0"/>
        <v>196.58333333333334</v>
      </c>
      <c r="S14" s="47">
        <f>+P14/24</f>
        <v>196.29166666666666</v>
      </c>
    </row>
    <row r="15" spans="1:19" ht="12.75">
      <c r="A15" s="5" t="s">
        <v>59</v>
      </c>
      <c r="B15" s="6" t="s">
        <v>60</v>
      </c>
      <c r="C15" s="48">
        <v>9085</v>
      </c>
      <c r="D15" s="7" t="s">
        <v>10</v>
      </c>
      <c r="E15" s="110">
        <v>12</v>
      </c>
      <c r="F15" s="84">
        <v>1177</v>
      </c>
      <c r="G15" s="85"/>
      <c r="H15" s="86"/>
      <c r="I15" s="82"/>
      <c r="J15" s="84"/>
      <c r="K15" s="85"/>
      <c r="L15" s="86"/>
      <c r="M15" s="82"/>
      <c r="N15" s="84">
        <v>1086</v>
      </c>
      <c r="O15" s="84"/>
      <c r="P15" s="84"/>
      <c r="Q15" s="9"/>
      <c r="R15" s="47">
        <f t="shared" si="0"/>
        <v>188.58333333333334</v>
      </c>
      <c r="S15" s="47"/>
    </row>
    <row r="16" spans="1:19" ht="12.75">
      <c r="A16" s="12" t="s">
        <v>62</v>
      </c>
      <c r="B16" s="13" t="s">
        <v>61</v>
      </c>
      <c r="C16" s="46">
        <v>9230</v>
      </c>
      <c r="D16" s="14" t="s">
        <v>10</v>
      </c>
      <c r="E16" s="110">
        <v>12</v>
      </c>
      <c r="F16" s="84">
        <v>1089</v>
      </c>
      <c r="G16" s="85">
        <f>+F16+F15</f>
        <v>2266</v>
      </c>
      <c r="H16" s="87">
        <v>2</v>
      </c>
      <c r="I16" s="82"/>
      <c r="J16" s="84"/>
      <c r="K16" s="85"/>
      <c r="L16" s="87"/>
      <c r="M16" s="82"/>
      <c r="N16" s="84">
        <v>1135</v>
      </c>
      <c r="O16" s="85">
        <f>+N16+N15</f>
        <v>2221</v>
      </c>
      <c r="P16" s="84">
        <f>+G16+K16+O16</f>
        <v>4487</v>
      </c>
      <c r="Q16" s="11">
        <v>2</v>
      </c>
      <c r="R16" s="47">
        <f t="shared" si="0"/>
        <v>185.33333333333334</v>
      </c>
      <c r="S16" s="47">
        <f>+P16/24</f>
        <v>186.95833333333334</v>
      </c>
    </row>
    <row r="17" spans="1:19" ht="12.75">
      <c r="A17" s="10" t="s">
        <v>18</v>
      </c>
      <c r="B17" s="10" t="s">
        <v>17</v>
      </c>
      <c r="C17" s="45">
        <v>9264</v>
      </c>
      <c r="D17" s="75" t="s">
        <v>46</v>
      </c>
      <c r="E17" s="110">
        <v>12</v>
      </c>
      <c r="F17" s="84">
        <v>1014</v>
      </c>
      <c r="G17" s="85"/>
      <c r="H17" s="86"/>
      <c r="I17" s="82"/>
      <c r="J17" s="84"/>
      <c r="K17" s="85"/>
      <c r="L17" s="86"/>
      <c r="M17" s="82"/>
      <c r="N17" s="84">
        <v>1129</v>
      </c>
      <c r="O17" s="84"/>
      <c r="P17" s="84"/>
      <c r="Q17" s="9"/>
      <c r="R17" s="47">
        <f t="shared" si="0"/>
        <v>178.58333333333334</v>
      </c>
      <c r="S17" s="47"/>
    </row>
    <row r="18" spans="1:19" ht="12.75">
      <c r="A18" s="12" t="s">
        <v>39</v>
      </c>
      <c r="B18" s="13" t="s">
        <v>40</v>
      </c>
      <c r="C18" s="46">
        <v>9627</v>
      </c>
      <c r="D18" s="14" t="s">
        <v>46</v>
      </c>
      <c r="E18" s="110">
        <v>12</v>
      </c>
      <c r="F18" s="88">
        <v>1125</v>
      </c>
      <c r="G18" s="85">
        <f>+F18+F17</f>
        <v>2139</v>
      </c>
      <c r="H18" s="87">
        <v>3</v>
      </c>
      <c r="I18" s="89"/>
      <c r="J18" s="84"/>
      <c r="K18" s="85"/>
      <c r="L18" s="87"/>
      <c r="M18" s="89"/>
      <c r="N18" s="84">
        <v>1193</v>
      </c>
      <c r="O18" s="85">
        <f>+N18+N17</f>
        <v>2322</v>
      </c>
      <c r="P18" s="84">
        <f>+G18+K18+O18</f>
        <v>4461</v>
      </c>
      <c r="Q18" s="11">
        <v>3</v>
      </c>
      <c r="R18" s="47">
        <f t="shared" si="0"/>
        <v>193.16666666666666</v>
      </c>
      <c r="S18" s="47">
        <f>+P18/24</f>
        <v>185.875</v>
      </c>
    </row>
    <row r="19" spans="1:19" ht="12.75">
      <c r="A19" s="5" t="s">
        <v>57</v>
      </c>
      <c r="B19" s="6" t="s">
        <v>58</v>
      </c>
      <c r="C19" s="48">
        <v>9692</v>
      </c>
      <c r="D19" s="7" t="s">
        <v>10</v>
      </c>
      <c r="E19" s="110">
        <v>12</v>
      </c>
      <c r="F19" s="88">
        <v>905</v>
      </c>
      <c r="G19" s="85"/>
      <c r="H19" s="86"/>
      <c r="I19" s="82"/>
      <c r="J19" s="84"/>
      <c r="K19" s="85"/>
      <c r="L19" s="86"/>
      <c r="M19" s="82"/>
      <c r="N19" s="84">
        <v>1104</v>
      </c>
      <c r="O19" s="84"/>
      <c r="P19" s="84"/>
      <c r="Q19" s="9"/>
      <c r="R19" s="47">
        <f t="shared" si="0"/>
        <v>167.41666666666666</v>
      </c>
      <c r="S19" s="8"/>
    </row>
    <row r="20" spans="1:19" ht="12.75">
      <c r="A20" s="13" t="s">
        <v>48</v>
      </c>
      <c r="B20" s="13" t="s">
        <v>47</v>
      </c>
      <c r="C20" s="46">
        <v>9691</v>
      </c>
      <c r="D20" s="14" t="s">
        <v>10</v>
      </c>
      <c r="E20" s="110">
        <v>12</v>
      </c>
      <c r="F20" s="84">
        <v>1141</v>
      </c>
      <c r="G20" s="85">
        <f>+F20+F19</f>
        <v>2046</v>
      </c>
      <c r="H20" s="87">
        <v>4</v>
      </c>
      <c r="I20" s="89"/>
      <c r="J20" s="84"/>
      <c r="K20" s="85"/>
      <c r="L20" s="87"/>
      <c r="M20" s="89"/>
      <c r="N20" s="84">
        <v>1020</v>
      </c>
      <c r="O20" s="85">
        <f>+N20+N19</f>
        <v>2124</v>
      </c>
      <c r="P20" s="84">
        <f>+G20+K20+O20</f>
        <v>4170</v>
      </c>
      <c r="Q20" s="11">
        <v>4</v>
      </c>
      <c r="R20" s="47">
        <f t="shared" si="0"/>
        <v>180.08333333333334</v>
      </c>
      <c r="S20" s="47">
        <f>+P20/24</f>
        <v>173.75</v>
      </c>
    </row>
    <row r="21" spans="1:19" ht="15">
      <c r="A21" s="17"/>
      <c r="B21" s="17"/>
      <c r="C21" s="49"/>
      <c r="D21" s="17"/>
      <c r="E21" s="15"/>
      <c r="F21" s="16"/>
      <c r="G21" s="16"/>
      <c r="H21" s="16"/>
      <c r="I21" s="16"/>
      <c r="J21" s="16"/>
      <c r="K21" s="16"/>
      <c r="L21" s="16"/>
      <c r="M21" s="16"/>
      <c r="N21" s="17"/>
      <c r="O21" s="17"/>
      <c r="P21" s="17"/>
      <c r="Q21" s="17"/>
      <c r="R21" s="17"/>
      <c r="S21" s="17"/>
    </row>
    <row r="22" spans="1:19" ht="15">
      <c r="A22" s="17"/>
      <c r="B22" s="17"/>
      <c r="C22" s="49"/>
      <c r="D22" s="17"/>
      <c r="E22" s="15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7"/>
      <c r="Q22" s="17"/>
      <c r="R22" s="17"/>
      <c r="S22" s="17"/>
    </row>
    <row r="23" spans="1:15" ht="15">
      <c r="A23" s="15"/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7"/>
    </row>
    <row r="24" spans="1:15" ht="15">
      <c r="A24" s="15"/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  <c r="O24" s="17"/>
    </row>
    <row r="25" spans="1:15" ht="15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7"/>
      <c r="M25" s="17"/>
      <c r="N25" s="17"/>
      <c r="O25" s="17"/>
    </row>
    <row r="26" spans="1:19" ht="15">
      <c r="A26" s="17"/>
      <c r="B26" s="17"/>
      <c r="C26" s="49"/>
      <c r="D26" s="17"/>
      <c r="E26" s="15"/>
      <c r="F26" s="16"/>
      <c r="G26" s="16"/>
      <c r="H26" s="16"/>
      <c r="I26" s="16"/>
      <c r="J26" s="16"/>
      <c r="K26" s="16"/>
      <c r="L26" s="16"/>
      <c r="M26" s="16"/>
      <c r="N26" s="17"/>
      <c r="O26" s="17"/>
      <c r="P26" s="17"/>
      <c r="Q26" s="17"/>
      <c r="R26" s="17"/>
      <c r="S26" s="17"/>
    </row>
    <row r="27" spans="1:19" ht="15">
      <c r="A27" s="17"/>
      <c r="B27" s="17"/>
      <c r="C27" s="49"/>
      <c r="D27" s="17"/>
      <c r="E27" s="15"/>
      <c r="F27" s="16"/>
      <c r="G27" s="16"/>
      <c r="H27" s="16"/>
      <c r="I27" s="16"/>
      <c r="J27" s="16"/>
      <c r="K27" s="16"/>
      <c r="L27" s="16"/>
      <c r="M27" s="16"/>
      <c r="N27" s="17"/>
      <c r="O27" s="17"/>
      <c r="P27" s="17"/>
      <c r="Q27" s="17"/>
      <c r="R27" s="17"/>
      <c r="S27" s="17"/>
    </row>
    <row r="28" spans="1:19" ht="15">
      <c r="A28" s="17"/>
      <c r="B28" s="17"/>
      <c r="C28" s="49"/>
      <c r="D28" s="17"/>
      <c r="E28" s="15"/>
      <c r="F28" s="16"/>
      <c r="G28" s="16"/>
      <c r="H28" s="16"/>
      <c r="I28" s="16"/>
      <c r="J28" s="16"/>
      <c r="K28" s="16"/>
      <c r="L28" s="16"/>
      <c r="M28" s="16"/>
      <c r="N28" s="17"/>
      <c r="O28" s="17"/>
      <c r="P28" s="17"/>
      <c r="Q28" s="17"/>
      <c r="R28" s="17"/>
      <c r="S28" s="17"/>
    </row>
    <row r="29" spans="1:19" ht="15">
      <c r="A29" s="17"/>
      <c r="B29" s="17"/>
      <c r="C29" s="49"/>
      <c r="D29" s="17"/>
      <c r="E29" s="15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7"/>
      <c r="Q29" s="17"/>
      <c r="R29" s="17"/>
      <c r="S29" s="17"/>
    </row>
    <row r="30" spans="1:19" ht="15">
      <c r="A30" s="17"/>
      <c r="B30" s="17"/>
      <c r="C30" s="49"/>
      <c r="D30" s="17"/>
      <c r="E30" s="15"/>
      <c r="F30" s="16"/>
      <c r="G30" s="16"/>
      <c r="H30" s="16"/>
      <c r="I30" s="16"/>
      <c r="J30" s="16"/>
      <c r="K30" s="16"/>
      <c r="L30" s="16"/>
      <c r="M30" s="16"/>
      <c r="N30" s="17"/>
      <c r="O30" s="17"/>
      <c r="P30" s="17"/>
      <c r="Q30" s="17"/>
      <c r="R30" s="17"/>
      <c r="S30" s="17"/>
    </row>
    <row r="31" spans="1:19" ht="15">
      <c r="A31" s="17"/>
      <c r="B31" s="17"/>
      <c r="C31" s="49"/>
      <c r="D31" s="17"/>
      <c r="E31" s="15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</row>
    <row r="32" spans="1:19" ht="15">
      <c r="A32" s="17"/>
      <c r="B32" s="17"/>
      <c r="C32" s="49"/>
      <c r="D32" s="17"/>
      <c r="E32" s="15"/>
      <c r="F32" s="16"/>
      <c r="G32" s="16"/>
      <c r="H32" s="16"/>
      <c r="I32" s="16"/>
      <c r="J32" s="16"/>
      <c r="K32" s="16"/>
      <c r="L32" s="16"/>
      <c r="M32" s="16"/>
      <c r="N32" s="17"/>
      <c r="O32" s="17"/>
      <c r="P32" s="17"/>
      <c r="Q32" s="17"/>
      <c r="R32" s="17"/>
      <c r="S32" s="17"/>
    </row>
    <row r="33" spans="1:19" ht="15">
      <c r="A33" s="17"/>
      <c r="B33" s="17"/>
      <c r="C33" s="49"/>
      <c r="D33" s="17"/>
      <c r="E33" s="15"/>
      <c r="F33" s="16"/>
      <c r="G33" s="16"/>
      <c r="H33" s="16"/>
      <c r="I33" s="16"/>
      <c r="J33" s="16"/>
      <c r="K33" s="16"/>
      <c r="L33" s="16"/>
      <c r="M33" s="16"/>
      <c r="N33" s="17"/>
      <c r="O33" s="17"/>
      <c r="P33" s="17"/>
      <c r="Q33" s="17"/>
      <c r="R33" s="17"/>
      <c r="S33" s="17"/>
    </row>
    <row r="34" spans="1:19" ht="15">
      <c r="A34" s="17"/>
      <c r="B34" s="17"/>
      <c r="C34" s="49"/>
      <c r="D34" s="17"/>
      <c r="E34" s="15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17"/>
      <c r="Q34" s="17"/>
      <c r="R34" s="17"/>
      <c r="S34" s="17"/>
    </row>
  </sheetData>
  <sheetProtection/>
  <mergeCells count="1">
    <mergeCell ref="A3:IV3"/>
  </mergeCells>
  <printOptions/>
  <pageMargins left="0.7" right="0.7" top="0.787401575" bottom="0.787401575" header="0.3" footer="0.3"/>
  <pageSetup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tabSelected="1" view="pageBreakPreview" zoomScale="60" zoomScalePageLayoutView="0" workbookViewId="0" topLeftCell="A1">
      <selection activeCell="F36" sqref="F36"/>
    </sheetView>
  </sheetViews>
  <sheetFormatPr defaultColWidth="11.421875" defaultRowHeight="12.75"/>
  <cols>
    <col min="1" max="1" width="8.8515625" style="108" bestFit="1" customWidth="1"/>
    <col min="2" max="2" width="8.140625" style="108" bestFit="1" customWidth="1"/>
    <col min="3" max="3" width="7.140625" style="105" bestFit="1" customWidth="1"/>
    <col min="4" max="4" width="12.00390625" style="105" bestFit="1" customWidth="1"/>
    <col min="5" max="5" width="6.00390625" style="105" bestFit="1" customWidth="1"/>
    <col min="6" max="6" width="8.00390625" style="105" bestFit="1" customWidth="1"/>
    <col min="7" max="7" width="6.421875" style="105" bestFit="1" customWidth="1"/>
    <col min="8" max="10" width="6.57421875" style="105" bestFit="1" customWidth="1"/>
    <col min="11" max="11" width="8.140625" style="104" bestFit="1" customWidth="1"/>
    <col min="12" max="14" width="6.57421875" style="105" bestFit="1" customWidth="1"/>
    <col min="15" max="15" width="8.140625" style="104" bestFit="1" customWidth="1"/>
    <col min="16" max="16" width="8.00390625" style="105" bestFit="1" customWidth="1"/>
    <col min="17" max="19" width="6.57421875" style="105" bestFit="1" customWidth="1"/>
    <col min="20" max="20" width="8.140625" style="105" bestFit="1" customWidth="1"/>
    <col min="21" max="23" width="7.421875" style="105" bestFit="1" customWidth="1"/>
    <col min="24" max="24" width="8.28125" style="105" bestFit="1" customWidth="1"/>
    <col min="25" max="25" width="8.28125" style="106" bestFit="1" customWidth="1"/>
    <col min="26" max="16384" width="11.421875" style="105" customWidth="1"/>
  </cols>
  <sheetData>
    <row r="1" spans="1:10" ht="12.75">
      <c r="A1" s="142" t="s">
        <v>41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25" ht="12.75">
      <c r="A2" s="66" t="s">
        <v>0</v>
      </c>
      <c r="B2" s="66" t="s">
        <v>1</v>
      </c>
      <c r="C2" s="62" t="s">
        <v>21</v>
      </c>
      <c r="D2" s="62" t="s">
        <v>2</v>
      </c>
      <c r="E2" s="62" t="s">
        <v>38</v>
      </c>
      <c r="F2" s="62" t="s">
        <v>7</v>
      </c>
      <c r="G2" s="62" t="s">
        <v>8</v>
      </c>
      <c r="H2" s="62" t="s">
        <v>24</v>
      </c>
      <c r="I2" s="62" t="s">
        <v>25</v>
      </c>
      <c r="J2" s="62" t="s">
        <v>26</v>
      </c>
      <c r="K2" s="67" t="s">
        <v>27</v>
      </c>
      <c r="L2" s="62" t="s">
        <v>28</v>
      </c>
      <c r="M2" s="62" t="s">
        <v>29</v>
      </c>
      <c r="N2" s="62" t="s">
        <v>30</v>
      </c>
      <c r="O2" s="67" t="s">
        <v>27</v>
      </c>
      <c r="P2" s="62" t="s">
        <v>37</v>
      </c>
      <c r="Q2" s="62" t="s">
        <v>31</v>
      </c>
      <c r="R2" s="62" t="s">
        <v>32</v>
      </c>
      <c r="S2" s="62" t="s">
        <v>33</v>
      </c>
      <c r="T2" s="67" t="s">
        <v>27</v>
      </c>
      <c r="U2" s="62" t="s">
        <v>34</v>
      </c>
      <c r="V2" s="63" t="s">
        <v>35</v>
      </c>
      <c r="W2" s="63" t="s">
        <v>36</v>
      </c>
      <c r="X2" s="67" t="s">
        <v>27</v>
      </c>
      <c r="Y2" s="68" t="s">
        <v>37</v>
      </c>
    </row>
    <row r="3" s="143" customFormat="1" ht="12.75" customHeight="1">
      <c r="A3" s="143" t="s">
        <v>11</v>
      </c>
    </row>
    <row r="4" spans="1:25" ht="12.75">
      <c r="A4" s="55" t="s">
        <v>55</v>
      </c>
      <c r="B4" s="56" t="s">
        <v>56</v>
      </c>
      <c r="C4" s="57">
        <v>9689</v>
      </c>
      <c r="D4" s="109" t="s">
        <v>10</v>
      </c>
      <c r="E4" s="63">
        <v>12</v>
      </c>
      <c r="F4" s="84">
        <f>+P4+Y4</f>
        <v>2352</v>
      </c>
      <c r="G4" s="47">
        <f>+F4/E4</f>
        <v>196</v>
      </c>
      <c r="H4" s="84">
        <v>219</v>
      </c>
      <c r="I4" s="84">
        <v>198</v>
      </c>
      <c r="J4" s="84">
        <v>154</v>
      </c>
      <c r="K4" s="92">
        <f>SUM(H4:J4)</f>
        <v>571</v>
      </c>
      <c r="L4" s="84">
        <v>235</v>
      </c>
      <c r="M4" s="84">
        <v>167</v>
      </c>
      <c r="N4" s="84">
        <v>223</v>
      </c>
      <c r="O4" s="92">
        <f>SUM(L4:N4)</f>
        <v>625</v>
      </c>
      <c r="P4" s="84">
        <f>+K4+O4</f>
        <v>1196</v>
      </c>
      <c r="Q4" s="84">
        <v>233</v>
      </c>
      <c r="R4" s="84">
        <v>190</v>
      </c>
      <c r="S4" s="84">
        <v>178</v>
      </c>
      <c r="T4" s="84">
        <f>SUM(Q4:S4)</f>
        <v>601</v>
      </c>
      <c r="U4" s="84">
        <v>182</v>
      </c>
      <c r="V4" s="84">
        <v>202</v>
      </c>
      <c r="W4" s="84">
        <v>171</v>
      </c>
      <c r="X4" s="93">
        <f>SUM(U4:W4)</f>
        <v>555</v>
      </c>
      <c r="Y4" s="93">
        <f>+T4+X4</f>
        <v>1156</v>
      </c>
    </row>
    <row r="5" spans="1:25" ht="12.75">
      <c r="A5" s="76" t="s">
        <v>15</v>
      </c>
      <c r="B5" s="54" t="s">
        <v>16</v>
      </c>
      <c r="C5" s="77">
        <v>9041</v>
      </c>
      <c r="D5" s="78" t="s">
        <v>9</v>
      </c>
      <c r="E5" s="63">
        <v>12</v>
      </c>
      <c r="F5" s="84">
        <f>+P5+Y5</f>
        <v>2359</v>
      </c>
      <c r="G5" s="47">
        <f>+F5/E5</f>
        <v>196.58333333333334</v>
      </c>
      <c r="H5" s="84">
        <v>191</v>
      </c>
      <c r="I5" s="84">
        <v>157</v>
      </c>
      <c r="J5" s="84">
        <v>213</v>
      </c>
      <c r="K5" s="92">
        <f>SUM(H5:J5)</f>
        <v>561</v>
      </c>
      <c r="L5" s="84">
        <v>181</v>
      </c>
      <c r="M5" s="84">
        <v>191</v>
      </c>
      <c r="N5" s="84">
        <v>177</v>
      </c>
      <c r="O5" s="92">
        <f>SUM(L5:N5)</f>
        <v>549</v>
      </c>
      <c r="P5" s="84">
        <f>+K5+O5</f>
        <v>1110</v>
      </c>
      <c r="Q5" s="84">
        <v>226</v>
      </c>
      <c r="R5" s="84">
        <v>238</v>
      </c>
      <c r="S5" s="84">
        <v>229</v>
      </c>
      <c r="T5" s="84">
        <f>SUM(Q5:S5)</f>
        <v>693</v>
      </c>
      <c r="U5" s="84">
        <v>196</v>
      </c>
      <c r="V5" s="84">
        <v>212</v>
      </c>
      <c r="W5" s="84">
        <v>148</v>
      </c>
      <c r="X5" s="93">
        <f>SUM(U5:W5)</f>
        <v>556</v>
      </c>
      <c r="Y5" s="93">
        <f>+T5+X5</f>
        <v>1249</v>
      </c>
    </row>
    <row r="6" spans="1:25" s="107" customFormat="1" ht="12.75">
      <c r="A6" s="71"/>
      <c r="B6" s="71"/>
      <c r="C6" s="64"/>
      <c r="D6" s="64"/>
      <c r="E6" s="64">
        <f>SUM(E4:E5)</f>
        <v>24</v>
      </c>
      <c r="F6" s="84">
        <f aca="true" t="shared" si="0" ref="F6:F15">+P6+Y6</f>
        <v>4711</v>
      </c>
      <c r="G6" s="61">
        <f>+F6/E6</f>
        <v>196.29166666666666</v>
      </c>
      <c r="H6" s="96">
        <f aca="true" t="shared" si="1" ref="H6:Y6">SUM(H4:H5)</f>
        <v>410</v>
      </c>
      <c r="I6" s="96">
        <f t="shared" si="1"/>
        <v>355</v>
      </c>
      <c r="J6" s="96">
        <f t="shared" si="1"/>
        <v>367</v>
      </c>
      <c r="K6" s="94">
        <f t="shared" si="1"/>
        <v>1132</v>
      </c>
      <c r="L6" s="96">
        <f t="shared" si="1"/>
        <v>416</v>
      </c>
      <c r="M6" s="96">
        <f t="shared" si="1"/>
        <v>358</v>
      </c>
      <c r="N6" s="96">
        <f t="shared" si="1"/>
        <v>400</v>
      </c>
      <c r="O6" s="94">
        <f t="shared" si="1"/>
        <v>1174</v>
      </c>
      <c r="P6" s="96">
        <f t="shared" si="1"/>
        <v>2306</v>
      </c>
      <c r="Q6" s="96">
        <f t="shared" si="1"/>
        <v>459</v>
      </c>
      <c r="R6" s="96">
        <f t="shared" si="1"/>
        <v>428</v>
      </c>
      <c r="S6" s="96">
        <f t="shared" si="1"/>
        <v>407</v>
      </c>
      <c r="T6" s="91">
        <f t="shared" si="1"/>
        <v>1294</v>
      </c>
      <c r="U6" s="91">
        <f t="shared" si="1"/>
        <v>378</v>
      </c>
      <c r="V6" s="95">
        <f t="shared" si="1"/>
        <v>414</v>
      </c>
      <c r="W6" s="95">
        <f t="shared" si="1"/>
        <v>319</v>
      </c>
      <c r="X6" s="95">
        <f t="shared" si="1"/>
        <v>1111</v>
      </c>
      <c r="Y6" s="95">
        <f t="shared" si="1"/>
        <v>2405</v>
      </c>
    </row>
    <row r="7" spans="1:25" ht="12.75">
      <c r="A7" s="5" t="s">
        <v>59</v>
      </c>
      <c r="B7" s="6" t="s">
        <v>60</v>
      </c>
      <c r="C7" s="48">
        <v>9085</v>
      </c>
      <c r="D7" s="7" t="s">
        <v>10</v>
      </c>
      <c r="E7" s="62">
        <v>12</v>
      </c>
      <c r="F7" s="84">
        <f t="shared" si="0"/>
        <v>2263</v>
      </c>
      <c r="G7" s="47">
        <f aca="true" t="shared" si="2" ref="G7:G15">+F7/E7</f>
        <v>188.58333333333334</v>
      </c>
      <c r="H7" s="84">
        <v>212</v>
      </c>
      <c r="I7" s="84">
        <v>198</v>
      </c>
      <c r="J7" s="84">
        <v>196</v>
      </c>
      <c r="K7" s="92">
        <f>SUM(H7:J7)</f>
        <v>606</v>
      </c>
      <c r="L7" s="84">
        <v>215</v>
      </c>
      <c r="M7" s="84">
        <v>172</v>
      </c>
      <c r="N7" s="84">
        <v>184</v>
      </c>
      <c r="O7" s="92">
        <f>SUM(L7:N7)</f>
        <v>571</v>
      </c>
      <c r="P7" s="84">
        <f>+K7+O7</f>
        <v>1177</v>
      </c>
      <c r="Q7" s="84">
        <v>142</v>
      </c>
      <c r="R7" s="84">
        <v>193</v>
      </c>
      <c r="S7" s="84">
        <v>124</v>
      </c>
      <c r="T7" s="84">
        <f>SUM(Q7:S7)</f>
        <v>459</v>
      </c>
      <c r="U7" s="84">
        <v>199</v>
      </c>
      <c r="V7" s="84">
        <v>200</v>
      </c>
      <c r="W7" s="84">
        <v>228</v>
      </c>
      <c r="X7" s="93">
        <f>SUM(U7:W7)</f>
        <v>627</v>
      </c>
      <c r="Y7" s="93">
        <f>+T7+X7</f>
        <v>1086</v>
      </c>
    </row>
    <row r="8" spans="1:25" ht="12.75">
      <c r="A8" s="12" t="s">
        <v>62</v>
      </c>
      <c r="B8" s="13" t="s">
        <v>61</v>
      </c>
      <c r="C8" s="46">
        <v>9230</v>
      </c>
      <c r="D8" s="14" t="s">
        <v>10</v>
      </c>
      <c r="E8" s="62">
        <v>12</v>
      </c>
      <c r="F8" s="84">
        <f t="shared" si="0"/>
        <v>2224</v>
      </c>
      <c r="G8" s="47">
        <f t="shared" si="2"/>
        <v>185.33333333333334</v>
      </c>
      <c r="H8" s="84">
        <v>219</v>
      </c>
      <c r="I8" s="84">
        <v>147</v>
      </c>
      <c r="J8" s="84">
        <v>223</v>
      </c>
      <c r="K8" s="92">
        <f>SUM(H8:J8)</f>
        <v>589</v>
      </c>
      <c r="L8" s="84">
        <v>180</v>
      </c>
      <c r="M8" s="84">
        <v>139</v>
      </c>
      <c r="N8" s="84">
        <v>181</v>
      </c>
      <c r="O8" s="92">
        <f>SUM(L8:N8)</f>
        <v>500</v>
      </c>
      <c r="P8" s="84">
        <f>+K8+O8</f>
        <v>1089</v>
      </c>
      <c r="Q8" s="84">
        <v>180</v>
      </c>
      <c r="R8" s="84">
        <v>169</v>
      </c>
      <c r="S8" s="84">
        <v>193</v>
      </c>
      <c r="T8" s="84">
        <f>SUM(Q8:S8)</f>
        <v>542</v>
      </c>
      <c r="U8" s="84">
        <v>190</v>
      </c>
      <c r="V8" s="84">
        <v>222</v>
      </c>
      <c r="W8" s="84">
        <v>181</v>
      </c>
      <c r="X8" s="93">
        <f>SUM(U8:W8)</f>
        <v>593</v>
      </c>
      <c r="Y8" s="93">
        <f>+T8+X8</f>
        <v>1135</v>
      </c>
    </row>
    <row r="9" spans="1:25" s="107" customFormat="1" ht="12.75">
      <c r="A9" s="69"/>
      <c r="B9" s="69"/>
      <c r="C9" s="65"/>
      <c r="D9" s="65"/>
      <c r="E9" s="65">
        <f>SUM(E7:E8)</f>
        <v>24</v>
      </c>
      <c r="F9" s="84">
        <f t="shared" si="0"/>
        <v>4487</v>
      </c>
      <c r="G9" s="61">
        <f t="shared" si="2"/>
        <v>186.95833333333334</v>
      </c>
      <c r="H9" s="91">
        <f aca="true" t="shared" si="3" ref="H9:Y9">SUM(H7:H8)</f>
        <v>431</v>
      </c>
      <c r="I9" s="91">
        <f t="shared" si="3"/>
        <v>345</v>
      </c>
      <c r="J9" s="91">
        <f t="shared" si="3"/>
        <v>419</v>
      </c>
      <c r="K9" s="94">
        <f t="shared" si="3"/>
        <v>1195</v>
      </c>
      <c r="L9" s="91">
        <f t="shared" si="3"/>
        <v>395</v>
      </c>
      <c r="M9" s="91">
        <f t="shared" si="3"/>
        <v>311</v>
      </c>
      <c r="N9" s="91">
        <f t="shared" si="3"/>
        <v>365</v>
      </c>
      <c r="O9" s="94">
        <f t="shared" si="3"/>
        <v>1071</v>
      </c>
      <c r="P9" s="91">
        <f t="shared" si="3"/>
        <v>2266</v>
      </c>
      <c r="Q9" s="91">
        <f t="shared" si="3"/>
        <v>322</v>
      </c>
      <c r="R9" s="91">
        <f t="shared" si="3"/>
        <v>362</v>
      </c>
      <c r="S9" s="91">
        <f t="shared" si="3"/>
        <v>317</v>
      </c>
      <c r="T9" s="91">
        <f t="shared" si="3"/>
        <v>1001</v>
      </c>
      <c r="U9" s="91">
        <f t="shared" si="3"/>
        <v>389</v>
      </c>
      <c r="V9" s="95">
        <f t="shared" si="3"/>
        <v>422</v>
      </c>
      <c r="W9" s="95">
        <f t="shared" si="3"/>
        <v>409</v>
      </c>
      <c r="X9" s="95">
        <f t="shared" si="3"/>
        <v>1220</v>
      </c>
      <c r="Y9" s="95">
        <f t="shared" si="3"/>
        <v>2221</v>
      </c>
    </row>
    <row r="10" spans="1:25" ht="12.75">
      <c r="A10" s="10" t="s">
        <v>18</v>
      </c>
      <c r="B10" s="10" t="s">
        <v>17</v>
      </c>
      <c r="C10" s="45">
        <v>9264</v>
      </c>
      <c r="D10" s="75" t="s">
        <v>46</v>
      </c>
      <c r="E10" s="62">
        <v>12</v>
      </c>
      <c r="F10" s="84">
        <f t="shared" si="0"/>
        <v>2143</v>
      </c>
      <c r="G10" s="47">
        <f>+F10/E10</f>
        <v>178.58333333333334</v>
      </c>
      <c r="H10" s="84">
        <v>180</v>
      </c>
      <c r="I10" s="84">
        <v>172</v>
      </c>
      <c r="J10" s="84">
        <v>174</v>
      </c>
      <c r="K10" s="92">
        <f>SUM(H10:J10)</f>
        <v>526</v>
      </c>
      <c r="L10" s="84">
        <v>171</v>
      </c>
      <c r="M10" s="84">
        <v>138</v>
      </c>
      <c r="N10" s="84">
        <v>179</v>
      </c>
      <c r="O10" s="92">
        <f>SUM(L10:N10)</f>
        <v>488</v>
      </c>
      <c r="P10" s="84">
        <f>+K10+O10</f>
        <v>1014</v>
      </c>
      <c r="Q10" s="84">
        <v>191</v>
      </c>
      <c r="R10" s="84">
        <v>224</v>
      </c>
      <c r="S10" s="84">
        <v>171</v>
      </c>
      <c r="T10" s="84">
        <f>SUM(Q10:S10)</f>
        <v>586</v>
      </c>
      <c r="U10" s="84">
        <v>172</v>
      </c>
      <c r="V10" s="84">
        <v>192</v>
      </c>
      <c r="W10" s="84">
        <v>179</v>
      </c>
      <c r="X10" s="93">
        <f>SUM(U10:W10)</f>
        <v>543</v>
      </c>
      <c r="Y10" s="93">
        <f>+T10+X10</f>
        <v>1129</v>
      </c>
    </row>
    <row r="11" spans="1:25" ht="12.75">
      <c r="A11" s="12" t="s">
        <v>39</v>
      </c>
      <c r="B11" s="13" t="s">
        <v>40</v>
      </c>
      <c r="C11" s="46">
        <v>9627</v>
      </c>
      <c r="D11" s="14" t="s">
        <v>46</v>
      </c>
      <c r="E11" s="62">
        <v>12</v>
      </c>
      <c r="F11" s="84">
        <f t="shared" si="0"/>
        <v>2318</v>
      </c>
      <c r="G11" s="47">
        <f>+F11/E11</f>
        <v>193.16666666666666</v>
      </c>
      <c r="H11" s="84">
        <v>206</v>
      </c>
      <c r="I11" s="84">
        <v>181</v>
      </c>
      <c r="J11" s="84">
        <v>203</v>
      </c>
      <c r="K11" s="92">
        <f>SUM(H11:J11)</f>
        <v>590</v>
      </c>
      <c r="L11" s="84">
        <v>166</v>
      </c>
      <c r="M11" s="84">
        <v>172</v>
      </c>
      <c r="N11" s="84">
        <v>197</v>
      </c>
      <c r="O11" s="92">
        <f>SUM(L11:N11)</f>
        <v>535</v>
      </c>
      <c r="P11" s="84">
        <f>+K11+O11</f>
        <v>1125</v>
      </c>
      <c r="Q11" s="84">
        <v>181</v>
      </c>
      <c r="R11" s="84">
        <v>185</v>
      </c>
      <c r="S11" s="84">
        <v>239</v>
      </c>
      <c r="T11" s="84">
        <f>SUM(Q11:S11)</f>
        <v>605</v>
      </c>
      <c r="U11" s="84">
        <v>214</v>
      </c>
      <c r="V11" s="84">
        <v>223</v>
      </c>
      <c r="W11" s="84">
        <v>151</v>
      </c>
      <c r="X11" s="93">
        <f>SUM(U11:W11)</f>
        <v>588</v>
      </c>
      <c r="Y11" s="93">
        <f>+T11+X11</f>
        <v>1193</v>
      </c>
    </row>
    <row r="12" spans="1:25" s="107" customFormat="1" ht="12.75">
      <c r="A12" s="69"/>
      <c r="B12" s="69"/>
      <c r="C12" s="65"/>
      <c r="D12" s="65"/>
      <c r="E12" s="65">
        <f>SUM(E10:E11)</f>
        <v>24</v>
      </c>
      <c r="F12" s="84">
        <f t="shared" si="0"/>
        <v>4461</v>
      </c>
      <c r="G12" s="61">
        <f>+F12/E12</f>
        <v>185.875</v>
      </c>
      <c r="H12" s="91">
        <f aca="true" t="shared" si="4" ref="H12:Y12">SUM(H10:H11)</f>
        <v>386</v>
      </c>
      <c r="I12" s="91">
        <f t="shared" si="4"/>
        <v>353</v>
      </c>
      <c r="J12" s="91">
        <f t="shared" si="4"/>
        <v>377</v>
      </c>
      <c r="K12" s="94">
        <f t="shared" si="4"/>
        <v>1116</v>
      </c>
      <c r="L12" s="91">
        <f t="shared" si="4"/>
        <v>337</v>
      </c>
      <c r="M12" s="91">
        <f t="shared" si="4"/>
        <v>310</v>
      </c>
      <c r="N12" s="91">
        <f t="shared" si="4"/>
        <v>376</v>
      </c>
      <c r="O12" s="94">
        <f t="shared" si="4"/>
        <v>1023</v>
      </c>
      <c r="P12" s="91">
        <f t="shared" si="4"/>
        <v>2139</v>
      </c>
      <c r="Q12" s="91">
        <f t="shared" si="4"/>
        <v>372</v>
      </c>
      <c r="R12" s="91">
        <f t="shared" si="4"/>
        <v>409</v>
      </c>
      <c r="S12" s="91">
        <f t="shared" si="4"/>
        <v>410</v>
      </c>
      <c r="T12" s="91">
        <f t="shared" si="4"/>
        <v>1191</v>
      </c>
      <c r="U12" s="91">
        <f t="shared" si="4"/>
        <v>386</v>
      </c>
      <c r="V12" s="95">
        <f t="shared" si="4"/>
        <v>415</v>
      </c>
      <c r="W12" s="95">
        <f t="shared" si="4"/>
        <v>330</v>
      </c>
      <c r="X12" s="95">
        <f t="shared" si="4"/>
        <v>1131</v>
      </c>
      <c r="Y12" s="95">
        <f t="shared" si="4"/>
        <v>2322</v>
      </c>
    </row>
    <row r="13" spans="1:25" ht="12.75">
      <c r="A13" s="5" t="s">
        <v>57</v>
      </c>
      <c r="B13" s="6" t="s">
        <v>58</v>
      </c>
      <c r="C13" s="48">
        <v>9692</v>
      </c>
      <c r="D13" s="7" t="s">
        <v>10</v>
      </c>
      <c r="E13" s="62">
        <v>12</v>
      </c>
      <c r="F13" s="84">
        <f t="shared" si="0"/>
        <v>2009</v>
      </c>
      <c r="G13" s="47">
        <f t="shared" si="2"/>
        <v>167.41666666666666</v>
      </c>
      <c r="H13" s="84">
        <v>124</v>
      </c>
      <c r="I13" s="84">
        <v>159</v>
      </c>
      <c r="J13" s="84">
        <v>132</v>
      </c>
      <c r="K13" s="92">
        <f>SUM(H13:J13)</f>
        <v>415</v>
      </c>
      <c r="L13" s="84">
        <v>151</v>
      </c>
      <c r="M13" s="84">
        <v>163</v>
      </c>
      <c r="N13" s="84">
        <v>176</v>
      </c>
      <c r="O13" s="92">
        <f>SUM(L13:N13)</f>
        <v>490</v>
      </c>
      <c r="P13" s="84">
        <f>+K13+O13</f>
        <v>905</v>
      </c>
      <c r="Q13" s="84">
        <v>167</v>
      </c>
      <c r="R13" s="84">
        <v>192</v>
      </c>
      <c r="S13" s="84">
        <v>169</v>
      </c>
      <c r="T13" s="84">
        <f>SUM(Q13:S13)</f>
        <v>528</v>
      </c>
      <c r="U13" s="84">
        <v>176</v>
      </c>
      <c r="V13" s="84">
        <v>191</v>
      </c>
      <c r="W13" s="84">
        <v>209</v>
      </c>
      <c r="X13" s="93">
        <f>SUM(U13:W13)</f>
        <v>576</v>
      </c>
      <c r="Y13" s="93">
        <f>+T13+X13</f>
        <v>1104</v>
      </c>
    </row>
    <row r="14" spans="1:25" ht="12.75">
      <c r="A14" s="13" t="s">
        <v>48</v>
      </c>
      <c r="B14" s="13" t="s">
        <v>47</v>
      </c>
      <c r="C14" s="46">
        <v>9691</v>
      </c>
      <c r="D14" s="14" t="s">
        <v>10</v>
      </c>
      <c r="E14" s="62">
        <v>12</v>
      </c>
      <c r="F14" s="84">
        <f t="shared" si="0"/>
        <v>2161</v>
      </c>
      <c r="G14" s="47">
        <f t="shared" si="2"/>
        <v>180.08333333333334</v>
      </c>
      <c r="H14" s="84">
        <v>208</v>
      </c>
      <c r="I14" s="84">
        <v>224</v>
      </c>
      <c r="J14" s="84">
        <v>161</v>
      </c>
      <c r="K14" s="92">
        <f>SUM(H14:J14)</f>
        <v>593</v>
      </c>
      <c r="L14" s="84">
        <v>190</v>
      </c>
      <c r="M14" s="84">
        <v>193</v>
      </c>
      <c r="N14" s="84">
        <v>165</v>
      </c>
      <c r="O14" s="92">
        <f>SUM(L14:N14)</f>
        <v>548</v>
      </c>
      <c r="P14" s="84">
        <f>+K14+O14</f>
        <v>1141</v>
      </c>
      <c r="Q14" s="84">
        <v>166</v>
      </c>
      <c r="R14" s="84">
        <v>175</v>
      </c>
      <c r="S14" s="84">
        <v>196</v>
      </c>
      <c r="T14" s="84">
        <f>SUM(Q14:S14)</f>
        <v>537</v>
      </c>
      <c r="U14" s="84">
        <v>108</v>
      </c>
      <c r="V14" s="84">
        <v>180</v>
      </c>
      <c r="W14" s="84">
        <v>195</v>
      </c>
      <c r="X14" s="93">
        <f>SUM(U14:W14)</f>
        <v>483</v>
      </c>
      <c r="Y14" s="93">
        <f>+T14+X14</f>
        <v>1020</v>
      </c>
    </row>
    <row r="15" spans="1:25" s="107" customFormat="1" ht="12.75">
      <c r="A15" s="69"/>
      <c r="B15" s="69"/>
      <c r="C15" s="65"/>
      <c r="D15" s="65"/>
      <c r="E15" s="65">
        <f>SUM(E13:E14)</f>
        <v>24</v>
      </c>
      <c r="F15" s="84">
        <f t="shared" si="0"/>
        <v>4170</v>
      </c>
      <c r="G15" s="61">
        <f t="shared" si="2"/>
        <v>173.75</v>
      </c>
      <c r="H15" s="91">
        <f aca="true" t="shared" si="5" ref="H15:Y15">SUM(H13:H14)</f>
        <v>332</v>
      </c>
      <c r="I15" s="91">
        <f t="shared" si="5"/>
        <v>383</v>
      </c>
      <c r="J15" s="91">
        <f t="shared" si="5"/>
        <v>293</v>
      </c>
      <c r="K15" s="91">
        <f t="shared" si="5"/>
        <v>1008</v>
      </c>
      <c r="L15" s="91">
        <f t="shared" si="5"/>
        <v>341</v>
      </c>
      <c r="M15" s="91">
        <f t="shared" si="5"/>
        <v>356</v>
      </c>
      <c r="N15" s="91">
        <f t="shared" si="5"/>
        <v>341</v>
      </c>
      <c r="O15" s="91">
        <f t="shared" si="5"/>
        <v>1038</v>
      </c>
      <c r="P15" s="91">
        <f t="shared" si="5"/>
        <v>2046</v>
      </c>
      <c r="Q15" s="91">
        <f t="shared" si="5"/>
        <v>333</v>
      </c>
      <c r="R15" s="91">
        <f t="shared" si="5"/>
        <v>367</v>
      </c>
      <c r="S15" s="91">
        <f t="shared" si="5"/>
        <v>365</v>
      </c>
      <c r="T15" s="91">
        <f t="shared" si="5"/>
        <v>1065</v>
      </c>
      <c r="U15" s="91">
        <f t="shared" si="5"/>
        <v>284</v>
      </c>
      <c r="V15" s="91">
        <f t="shared" si="5"/>
        <v>371</v>
      </c>
      <c r="W15" s="91">
        <f t="shared" si="5"/>
        <v>404</v>
      </c>
      <c r="X15" s="91">
        <f t="shared" si="5"/>
        <v>1059</v>
      </c>
      <c r="Y15" s="91">
        <f t="shared" si="5"/>
        <v>2124</v>
      </c>
    </row>
    <row r="18" spans="1:25" s="107" customFormat="1" ht="12.75">
      <c r="A18" s="108"/>
      <c r="B18" s="108"/>
      <c r="C18" s="105"/>
      <c r="D18" s="105"/>
      <c r="E18" s="105"/>
      <c r="F18" s="105"/>
      <c r="G18" s="105"/>
      <c r="H18" s="105"/>
      <c r="I18" s="105"/>
      <c r="J18" s="105"/>
      <c r="K18" s="104"/>
      <c r="L18" s="105"/>
      <c r="M18" s="105"/>
      <c r="N18" s="105"/>
      <c r="O18" s="104"/>
      <c r="P18" s="105"/>
      <c r="Q18" s="105"/>
      <c r="R18" s="105"/>
      <c r="S18" s="105"/>
      <c r="T18" s="105"/>
      <c r="U18" s="105"/>
      <c r="V18" s="105"/>
      <c r="W18" s="105"/>
      <c r="X18" s="105"/>
      <c r="Y18" s="106"/>
    </row>
  </sheetData>
  <sheetProtection/>
  <mergeCells count="2">
    <mergeCell ref="A1:J1"/>
    <mergeCell ref="A3:IV3"/>
  </mergeCells>
  <printOptions/>
  <pageMargins left="0.7" right="0.7" top="0.787401575" bottom="0.7874015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Nobbi</dc:creator>
  <cp:keywords/>
  <dc:description/>
  <cp:lastModifiedBy>Andreas Buchert</cp:lastModifiedBy>
  <cp:lastPrinted>2015-03-01T15:31:10Z</cp:lastPrinted>
  <dcterms:created xsi:type="dcterms:W3CDTF">2005-03-19T19:13:06Z</dcterms:created>
  <dcterms:modified xsi:type="dcterms:W3CDTF">2015-03-01T15:31:55Z</dcterms:modified>
  <cp:category/>
  <cp:version/>
  <cp:contentType/>
  <cp:contentStatus/>
</cp:coreProperties>
</file>